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ortfolio 1B" sheetId="1" r:id="rId1"/>
    <sheet name="Portfolio 1C" sheetId="2" r:id="rId2"/>
    <sheet name="Portfolio 2A" sheetId="3" r:id="rId3"/>
    <sheet name="Portfolio 2B" sheetId="4" r:id="rId4"/>
    <sheet name="Portfolio 2C" sheetId="5" r:id="rId5"/>
    <sheet name="Portfolio 3A" sheetId="6" r:id="rId6"/>
    <sheet name="Portfolio 3B" sheetId="7" r:id="rId7"/>
    <sheet name="DashBoard Scheme's AUM" sheetId="8" r:id="rId8"/>
    <sheet name="DashBoard Investment Objective" sheetId="9" r:id="rId9"/>
    <sheet name="DashBoard Portfolio Disclosure" sheetId="10" r:id="rId10"/>
    <sheet name="DashBoard Expense Ratio" sheetId="11" r:id="rId11"/>
    <sheet name="DashBoard Past Performance" sheetId="12" r:id="rId12"/>
    <sheet name="Anex A1 Frmt for AAUM disclosur" sheetId="13" r:id="rId13"/>
    <sheet name="Anex A2 Frmt AAUM stateUT wise " sheetId="14" r:id="rId14"/>
    <sheet name="Annexure B Frmt vote cast by MF" sheetId="15" r:id="rId15"/>
    <sheet name="Transaction Report" sheetId="16" r:id="rId16"/>
    <sheet name="XDO_METADATA" sheetId="17" state="hidden" r:id="rId17"/>
  </sheets>
  <externalReferences>
    <externalReference r:id="rId20"/>
    <externalReference r:id="rId21"/>
  </externalReferences>
  <definedNames>
    <definedName name="XDO_?CS_G_PER_ASSET_VAL11?">'Portfolio 1B'!$G$33</definedName>
    <definedName name="XDO_?CS_G_PER_ASSET_VAL11?1?">'Portfolio 1C'!$G$32</definedName>
    <definedName name="XDO_?CS_G_PER_ASSET_VAL11?2?">'Portfolio 2A'!$G$32</definedName>
    <definedName name="XDO_?CS_G_PER_ASSET_VAL11?3?">'Portfolio 2B'!$G$33</definedName>
    <definedName name="XDO_?CS_G_PER_ASSET_VAL11?4?">'Portfolio 2C'!$G$27</definedName>
    <definedName name="XDO_?CS_G_PER_ASSET_VAL11?5?">'Portfolio 3A'!$G$31</definedName>
    <definedName name="XDO_?CS_G_PER_ASSET_VAL11?6?">'Portfolio 3B'!$G$27</definedName>
    <definedName name="XDO_?CS_MARKET_VALUE?">'Portfolio 1B'!$F$13</definedName>
    <definedName name="XDO_?FROM_DATE?">'Portfolio 1B'!$A$3</definedName>
    <definedName name="XDO_?FROM_DATE?1?">'Portfolio 1C'!$A$3</definedName>
    <definedName name="XDO_?FROM_DATE?2?">'Portfolio 2A'!$A$3</definedName>
    <definedName name="XDO_?FROM_DATE?3?">'Portfolio 2B'!$A$3</definedName>
    <definedName name="XDO_?FROM_DATE?4?">'Portfolio 2C'!$A$3</definedName>
    <definedName name="XDO_?FROM_DATE?5?">'Portfolio 3A'!$A$3</definedName>
    <definedName name="XDO_?FROM_DATE?6?">'Portfolio 3B'!$A$3</definedName>
    <definedName name="XDO_?ISIN?">'Portfolio 1B'!$A$11:$A$28</definedName>
    <definedName name="XDO_?ISIN?1?">'Portfolio 1C'!$A$6:$A$24</definedName>
    <definedName name="XDO_?ISIN?10?">'Portfolio 3A'!$A$7:$A$26</definedName>
    <definedName name="XDO_?ISIN?11?">'Portfolio 3B'!$A$6:$A$19</definedName>
    <definedName name="XDO_?ISIN?12?">'Portfolio 3B'!$A$6:$A$22</definedName>
    <definedName name="XDO_?ISIN?2?">'Portfolio 1C'!$A$6:$A$27</definedName>
    <definedName name="XDO_?ISIN?3?">'Portfolio 2A'!$A$6:$A$24</definedName>
    <definedName name="XDO_?ISIN?4?">'Portfolio 2A'!$A$6:$A$27</definedName>
    <definedName name="XDO_?ISIN?5?">'Portfolio 2B'!$A$7:$A$25</definedName>
    <definedName name="XDO_?ISIN?6?">'Portfolio 2B'!$A$7:$A$28</definedName>
    <definedName name="XDO_?ISIN?7?">'Portfolio 2C'!$A$7:$A$19</definedName>
    <definedName name="XDO_?ISIN?8?">'Portfolio 2C'!$A$7:$A$22</definedName>
    <definedName name="XDO_?ISIN?9?">'Portfolio 3A'!$A$7:$A$23</definedName>
    <definedName name="XDO_?ISSUER_NAME?">'Portfolio 1B'!$B$14:$B$28</definedName>
    <definedName name="XDO_?ISSUER_NAME?1?">'Portfolio 1C'!$B$6:$B$24</definedName>
    <definedName name="XDO_?ISSUER_NAME?10?">'Portfolio 3A'!$B$7:$B$26</definedName>
    <definedName name="XDO_?ISSUER_NAME?11?">'Portfolio 3B'!$B$6:$B$19</definedName>
    <definedName name="XDO_?ISSUER_NAME?12?">'Portfolio 3B'!$B$6:$B$22</definedName>
    <definedName name="XDO_?ISSUER_NAME?2?">'Portfolio 1C'!$B$6:$B$27</definedName>
    <definedName name="XDO_?ISSUER_NAME?3?">'Portfolio 2A'!$B$6:$B$24</definedName>
    <definedName name="XDO_?ISSUER_NAME?4?">'Portfolio 2A'!$B$6:$B$27</definedName>
    <definedName name="XDO_?ISSUER_NAME?5?">'Portfolio 2B'!$B$7:$B$25</definedName>
    <definedName name="XDO_?ISSUER_NAME?6?">'Portfolio 2B'!$B$7:$B$28</definedName>
    <definedName name="XDO_?ISSUER_NAME?7?">'Portfolio 2C'!$B$7:$B$19</definedName>
    <definedName name="XDO_?ISSUER_NAME?8?">'Portfolio 2C'!$B$7:$B$22</definedName>
    <definedName name="XDO_?ISSUER_NAME?9?">'Portfolio 3A'!$B$7:$B$23</definedName>
    <definedName name="XDO_?MARKET_VALUE?">'Portfolio 1B'!$F$14:$F$28</definedName>
    <definedName name="XDO_?MARKET_VALUE?1?">'Portfolio 1C'!$F$6:$F$24</definedName>
    <definedName name="XDO_?MARKET_VALUE?10?">'Portfolio 3A'!$F$7:$F$26</definedName>
    <definedName name="XDO_?MARKET_VALUE?11?">'Portfolio 3B'!$F$6:$F$19</definedName>
    <definedName name="XDO_?MARKET_VALUE?12?">'Portfolio 3B'!$F$6:$F$22</definedName>
    <definedName name="XDO_?MARKET_VALUE?2?">'Portfolio 1C'!$F$6:$F$27</definedName>
    <definedName name="XDO_?MARKET_VALUE?3?">'Portfolio 2A'!$F$6:$F$24</definedName>
    <definedName name="XDO_?MARKET_VALUE?4?">'Portfolio 2A'!$F$6:$F$27</definedName>
    <definedName name="XDO_?MARKET_VALUE?5?">'Portfolio 2B'!$F$7:$F$25</definedName>
    <definedName name="XDO_?MARKET_VALUE?6?">'Portfolio 2B'!$F$7:$F$28</definedName>
    <definedName name="XDO_?MARKET_VALUE?7?">'Portfolio 2C'!$F$7:$F$19</definedName>
    <definedName name="XDO_?MARKET_VALUE?8?">'Portfolio 2C'!$F$7:$F$22</definedName>
    <definedName name="XDO_?MARKET_VALUE?9?">'Portfolio 3A'!$F$7:$F$23</definedName>
    <definedName name="XDO_?MATURITY_DATE?">'Portfolio 1B'!#REF!</definedName>
    <definedName name="XDO_?MATURITY_DATE?1?">'Portfolio 1C'!#REF!</definedName>
    <definedName name="XDO_?MATURITY_DATE?10?">'Portfolio 3A'!#REF!</definedName>
    <definedName name="XDO_?MATURITY_DATE?11?">'Portfolio 3B'!#REF!</definedName>
    <definedName name="XDO_?MATURITY_DATE?12?">'Portfolio 3B'!#REF!</definedName>
    <definedName name="XDO_?MATURITY_DATE?2?">'Portfolio 1C'!#REF!</definedName>
    <definedName name="XDO_?MATURITY_DATE?3?">'Portfolio 2A'!#REF!</definedName>
    <definedName name="XDO_?MATURITY_DATE?4?">'Portfolio 2A'!#REF!</definedName>
    <definedName name="XDO_?MATURITY_DATE?5?">'Portfolio 2B'!#REF!</definedName>
    <definedName name="XDO_?MATURITY_DATE?6?">'Portfolio 2B'!#REF!</definedName>
    <definedName name="XDO_?MATURITY_DATE?7?">'Portfolio 2C'!#REF!</definedName>
    <definedName name="XDO_?MATURITY_DATE?8?">'Portfolio 2C'!#REF!</definedName>
    <definedName name="XDO_?MATURITY_DATE?9?">'Portfolio 3A'!#REF!</definedName>
    <definedName name="XDO_?NET_ASSET_RECEIVABLE?">'Portfolio 1B'!$G$31</definedName>
    <definedName name="XDO_?NET_ASSET_RECEIVABLE?1?">'Portfolio 1C'!$G$30</definedName>
    <definedName name="XDO_?NET_ASSET_RECEIVABLE?2?">'Portfolio 2A'!$G$30</definedName>
    <definedName name="XDO_?NET_ASSET_RECEIVABLE?3?">'Portfolio 2B'!$G$31</definedName>
    <definedName name="XDO_?NET_ASSET_RECEIVABLE?4?">'Portfolio 2C'!$G$25</definedName>
    <definedName name="XDO_?NET_ASSET_RECEIVABLE?5?">'Portfolio 3A'!$G$29</definedName>
    <definedName name="XDO_?NET_ASSET_RECEIVABLE?6?">'Portfolio 3B'!$G$25</definedName>
    <definedName name="XDO_?NET_ASSET_RECEIVABLE1?">'Portfolio 1B'!$G$32</definedName>
    <definedName name="XDO_?NET_ASSET_RECEIVABLE1?1?">'Portfolio 1C'!$G$31</definedName>
    <definedName name="XDO_?NET_ASSET_RECEIVABLE1?2?">'Portfolio 2A'!$G$31</definedName>
    <definedName name="XDO_?NET_ASSET_RECEIVABLE1?3?">'Portfolio 2B'!$G$32</definedName>
    <definedName name="XDO_?NET_ASSET_RECEIVABLE1?4?">'Portfolio 2C'!$G$26</definedName>
    <definedName name="XDO_?NET_ASSET_RECEIVABLE1?5?">'Portfolio 3A'!$G$30</definedName>
    <definedName name="XDO_?NET_ASSET_RECEIVABLE1?6?">'Portfolio 3B'!$G$26</definedName>
    <definedName name="XDO_?NET_ASSET_VAL?">'Portfolio 1B'!$F$33</definedName>
    <definedName name="XDO_?NET_ASSET_VAL?1?">'Portfolio 1C'!$F$32</definedName>
    <definedName name="XDO_?NET_ASSET_VAL?2?">'Portfolio 2A'!$F$32</definedName>
    <definedName name="XDO_?NET_ASSET_VAL?3?">'Portfolio 2B'!$F$33</definedName>
    <definedName name="XDO_?NET_ASSET_VAL?4?">'Portfolio 2C'!$F$27</definedName>
    <definedName name="XDO_?NET_ASSET_VAL?5?">'Portfolio 3A'!$F$31</definedName>
    <definedName name="XDO_?NET_ASSET_VAL?6?">'Portfolio 3B'!$F$27</definedName>
    <definedName name="XDO_?NET_RECEIVABLE?">'Portfolio 1B'!$F$31</definedName>
    <definedName name="XDO_?NET_RECEIVABLE?1?">'Portfolio 1C'!$F$30</definedName>
    <definedName name="XDO_?NET_RECEIVABLE?2?">'Portfolio 2A'!$F$30</definedName>
    <definedName name="XDO_?NET_RECEIVABLE?3?">'Portfolio 2B'!$F$31</definedName>
    <definedName name="XDO_?NET_RECEIVABLE?4?">'Portfolio 2C'!$F$25</definedName>
    <definedName name="XDO_?NET_RECEIVABLE?5?">'Portfolio 3A'!$F$29</definedName>
    <definedName name="XDO_?NET_RECEIVABLE?6?">'Portfolio 3B'!$F$25</definedName>
    <definedName name="XDO_?NET_RECEIVABLE1?">'Portfolio 1B'!$F$32</definedName>
    <definedName name="XDO_?NET_RECEIVABLE1?1?">'Portfolio 1C'!$F$31</definedName>
    <definedName name="XDO_?NET_RECEIVABLE1?2?">'Portfolio 2A'!$F$31</definedName>
    <definedName name="XDO_?NET_RECEIVABLE1?3?">'Portfolio 2B'!$F$32</definedName>
    <definedName name="XDO_?NET_RECEIVABLE1?4?">'Portfolio 2C'!$F$26</definedName>
    <definedName name="XDO_?NET_RECEIVABLE1?5?">'Portfolio 3A'!$F$30</definedName>
    <definedName name="XDO_?NET_RECEIVABLE1?6?">'Portfolio 3B'!$F$26</definedName>
    <definedName name="XDO_?PER_ASSET_VAL?">'Portfolio 1B'!$G$14:$G$28</definedName>
    <definedName name="XDO_?PER_ASSET_VAL?1?">'Portfolio 1C'!$G$6:$G$24</definedName>
    <definedName name="XDO_?PER_ASSET_VAL?10?">'Portfolio 3A'!$G$7:$G$26</definedName>
    <definedName name="XDO_?PER_ASSET_VAL?11?">'Portfolio 3B'!$G$6:$G$19</definedName>
    <definedName name="XDO_?PER_ASSET_VAL?12?">'Portfolio 3B'!$G$6:$G$22</definedName>
    <definedName name="XDO_?PER_ASSET_VAL?2?">'Portfolio 1C'!$G$6:$G$27</definedName>
    <definedName name="XDO_?PER_ASSET_VAL?3?">'Portfolio 2A'!$G$6:$G$24</definedName>
    <definedName name="XDO_?PER_ASSET_VAL?4?">'Portfolio 2A'!$G$6:$G$27</definedName>
    <definedName name="XDO_?PER_ASSET_VAL?5?">'Portfolio 2B'!$G$7:$G$25</definedName>
    <definedName name="XDO_?PER_ASSET_VAL?6?">'Portfolio 2B'!$G$7:$G$28</definedName>
    <definedName name="XDO_?PER_ASSET_VAL?7?">'Portfolio 2C'!$G$7:$G$19</definedName>
    <definedName name="XDO_?PER_ASSET_VAL?8?">'Portfolio 2C'!$G$7:$G$22</definedName>
    <definedName name="XDO_?PER_ASSET_VAL?9?">'Portfolio 3A'!$G$7:$G$23</definedName>
    <definedName name="XDO_?RATING?">'Portfolio 1B'!$C$14:$C$28</definedName>
    <definedName name="XDO_?RATING?1?">'Portfolio 1C'!$C$6:$C$24</definedName>
    <definedName name="XDO_?RATING?10?">'Portfolio 3A'!$C$7:$C$26</definedName>
    <definedName name="XDO_?RATING?11?">'Portfolio 3B'!$C$6:$C$19</definedName>
    <definedName name="XDO_?RATING?12?">'Portfolio 3B'!$C$6:$C$22</definedName>
    <definedName name="XDO_?RATING?2?">'Portfolio 1C'!$C$6:$C$27</definedName>
    <definedName name="XDO_?RATING?3?">'Portfolio 2A'!$C$6:$C$24</definedName>
    <definedName name="XDO_?RATING?4?">'Portfolio 2A'!$C$6:$C$27</definedName>
    <definedName name="XDO_?RATING?5?">'Portfolio 2B'!$C$7:$C$25</definedName>
    <definedName name="XDO_?RATING?6?">'Portfolio 2B'!$C$7:$C$28</definedName>
    <definedName name="XDO_?RATING?7?">'Portfolio 2C'!$C$7:$C$19</definedName>
    <definedName name="XDO_?RATING?8?">'Portfolio 2C'!$C$7:$C$22</definedName>
    <definedName name="XDO_?RATING?9?">'Portfolio 3A'!$C$7:$C$23</definedName>
    <definedName name="XDO_?SCHEME_DESC?">'Portfolio 1B'!$A$2</definedName>
    <definedName name="XDO_?SCHEME_DESC?1?">'Portfolio 1C'!$A$2</definedName>
    <definedName name="XDO_?SCHEME_DESC?2?">'Portfolio 2A'!$A$2</definedName>
    <definedName name="XDO_?SCHEME_DESC?3?">'Portfolio 2B'!$A$2</definedName>
    <definedName name="XDO_?SCHEME_DESC?4?">'Portfolio 2C'!$A$2</definedName>
    <definedName name="XDO_?SCHEME_DESC?5?">'Portfolio 3A'!$A$2</definedName>
    <definedName name="XDO_?SCHEME_DESC?6?">'Portfolio 3B'!$A$2</definedName>
    <definedName name="XDO_?TOTAL_PER_ASSET_VAL?">'Portfolio 1B'!$G$13</definedName>
    <definedName name="XDO_?TYPE_DESC?">'Portfolio 1B'!$B$6:$B$25</definedName>
    <definedName name="XDO_?TYPE_DESC?1?">'Portfolio 1C'!$B$5:$B$24</definedName>
    <definedName name="XDO_?TYPE_DESC?2?">'Portfolio 2A'!$B$5:$B$24</definedName>
    <definedName name="XDO_?TYPE_DESC?3?">'Portfolio 2B'!$B$5:$B$25</definedName>
    <definedName name="XDO_?TYPE_DESC?4?">'Portfolio 2C'!$B$5:$B$19</definedName>
    <definedName name="XDO_?TYPE_DESC?5?">'Portfolio 3A'!$B$5:$B$23</definedName>
    <definedName name="XDO_?TYPE_DESC?6?">'Portfolio 3B'!$B$5:$B$19</definedName>
    <definedName name="XDO_?UNITS?">'Portfolio 1B'!$E$14:$E$28</definedName>
    <definedName name="XDO_?UNITS?1?">'Portfolio 1C'!$E$6:$E$24</definedName>
    <definedName name="XDO_?UNITS?10?">'Portfolio 3A'!$E$7:$E$26</definedName>
    <definedName name="XDO_?UNITS?11?">'Portfolio 3B'!$E$6:$E$19</definedName>
    <definedName name="XDO_?UNITS?12?">'Portfolio 3B'!$E$6:$E$22</definedName>
    <definedName name="XDO_?UNITS?2?">'Portfolio 1C'!$E$6:$E$27</definedName>
    <definedName name="XDO_?UNITS?3?">'Portfolio 2A'!$E$6:$E$24</definedName>
    <definedName name="XDO_?UNITS?4?">'Portfolio 2A'!$E$6:$E$27</definedName>
    <definedName name="XDO_?UNITS?5?">'Portfolio 2B'!$E$7:$E$25</definedName>
    <definedName name="XDO_?UNITS?6?">'Portfolio 2B'!$E$7:$E$28</definedName>
    <definedName name="XDO_?UNITS?7?">'Portfolio 2C'!$E$7:$E$19</definedName>
    <definedName name="XDO_?UNITS?8?">'Portfolio 2C'!$E$7:$E$22</definedName>
    <definedName name="XDO_?UNITS?9?">'Portfolio 3A'!$E$7:$E$23</definedName>
    <definedName name="XDO_?XDOFIELD1?">'XDO_METADATA'!$B$14</definedName>
    <definedName name="XDO_GROUP_?G_2?">'Portfolio 1B'!$A$5:$G$29</definedName>
    <definedName name="XDO_GROUP_?G_2?1?">'Portfolio 1C'!$A$5:$G$28</definedName>
    <definedName name="XDO_GROUP_?G_2?2?">'Portfolio 2A'!$A$5:$G$28</definedName>
    <definedName name="XDO_GROUP_?G_2?3?">'Portfolio 2B'!$A$5:$G$29</definedName>
    <definedName name="XDO_GROUP_?G_2?4?">'Portfolio 2C'!$A$5:$G$23</definedName>
    <definedName name="XDO_GROUP_?G_2?5?">'Portfolio 3A'!$A$5:$G$27</definedName>
    <definedName name="XDO_GROUP_?G_2?6?">'Portfolio 3B'!$A$5:$G$23</definedName>
    <definedName name="XDO_GROUP_?G_3?">'Portfolio 1B'!$A$28:$G$28</definedName>
    <definedName name="XDO_GROUP_?G_3?1?">'Portfolio 1C'!$A$6:$G$24</definedName>
    <definedName name="XDO_GROUP_?G_3?10?">'Portfolio 3A'!$A$26:$G$26</definedName>
    <definedName name="XDO_GROUP_?G_3?11?">'Portfolio 3B'!$A$6:$G$19</definedName>
    <definedName name="XDO_GROUP_?G_3?12?">'Portfolio 3B'!$A$22:$G$22</definedName>
    <definedName name="XDO_GROUP_?G_3?2?">'Portfolio 1C'!$A$27:$G$27</definedName>
    <definedName name="XDO_GROUP_?G_3?3?">'Portfolio 2A'!$A$6:$G$24</definedName>
    <definedName name="XDO_GROUP_?G_3?4?">'Portfolio 2A'!$A$27:$G$27</definedName>
    <definedName name="XDO_GROUP_?G_3?5?">'Portfolio 2B'!$A$6:$G$25</definedName>
    <definedName name="XDO_GROUP_?G_3?6?">'Portfolio 2B'!$A$28:$G$28</definedName>
    <definedName name="XDO_GROUP_?G_3?7?">'Portfolio 2C'!$A$7:$G$19</definedName>
    <definedName name="XDO_GROUP_?G_3?8?">'Portfolio 2C'!$A$22:$G$22</definedName>
    <definedName name="XDO_GROUP_?G_3?9?">'Portfolio 3A'!$A$7:$G$23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<sst xmlns="http://schemas.openxmlformats.org/spreadsheetml/2006/main" count="4164" uniqueCount="405">
  <si>
    <t>ISIN</t>
  </si>
  <si>
    <t>Name Of Instrument</t>
  </si>
  <si>
    <t>Rating/Industry</t>
  </si>
  <si>
    <t>Quantity</t>
  </si>
  <si>
    <t>Market Value (In Rs. lakh)</t>
  </si>
  <si>
    <t>% To Net Assets</t>
  </si>
  <si>
    <t>Bhilangana Hydro Power Ltd</t>
  </si>
  <si>
    <t>CARE A</t>
  </si>
  <si>
    <t>Williamson Magor &amp; Co. Ltd</t>
  </si>
  <si>
    <t>IL&amp;FS Solar Power Ltd</t>
  </si>
  <si>
    <t>Abhitech Developers Private Ltd</t>
  </si>
  <si>
    <t>GHV Hospitality (India) Pvt Ltd</t>
  </si>
  <si>
    <t>IL&amp;FS Wind Energy Ltd</t>
  </si>
  <si>
    <t>ICRA D</t>
  </si>
  <si>
    <t>Babcock Borsing Ltd</t>
  </si>
  <si>
    <t>Clean Max Enviro Energy Solution Pvt Ltd</t>
  </si>
  <si>
    <t>ICRA BBB+</t>
  </si>
  <si>
    <t>Bhilwara Green Energy Ltd</t>
  </si>
  <si>
    <t>Time Technoplast Ltd</t>
  </si>
  <si>
    <t>AMRI Hospitals Ltd</t>
  </si>
  <si>
    <t>CARE A- (SO)</t>
  </si>
  <si>
    <t>Total</t>
  </si>
  <si>
    <t>Tri Party Repo (TREPs)</t>
  </si>
  <si>
    <t>Cash &amp; Cash Equivalents</t>
  </si>
  <si>
    <t>Net Receivable/Payable</t>
  </si>
  <si>
    <t>Grand Total</t>
  </si>
  <si>
    <t>100.00%</t>
  </si>
  <si>
    <t>Kanchanjunga Power Company Pvt Ltd</t>
  </si>
  <si>
    <t>CARE BBB+</t>
  </si>
  <si>
    <t>Janaadhar (India) Private Ltd</t>
  </si>
  <si>
    <t>Kaynes Technology India Private Ltd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</si>
  <si>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</si>
  <si>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</si>
  <si>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</si>
  <si>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</si>
  <si>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</si>
  <si>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</si>
  <si>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</si>
  <si>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</si>
  <si>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</si>
  <si>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</si>
  <si>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 xml:space="preserve">XDO_SHEET_? </t>
  </si>
  <si>
    <t>&lt;?//G_1?&gt;</t>
  </si>
  <si>
    <t>XDO_SHEET_NAME_?</t>
  </si>
  <si>
    <t>&lt;?./SCHEME_CODE?&gt;</t>
  </si>
  <si>
    <t>XDO_?PER_ASSET_VAL?</t>
  </si>
  <si>
    <t>&lt;?concat(PER_ASSET_VAL,'%')?&gt;</t>
  </si>
  <si>
    <t>XDO_?TOTAL_PER_ASSET_VAL?</t>
  </si>
  <si>
    <t>&lt;?concat(CS_PER_ASSET_VAL,'%')?&gt;</t>
  </si>
  <si>
    <t>XDO_?NET_ASSET_RECEIVABLE?</t>
  </si>
  <si>
    <t>&lt;?concat(NET_ASSET_RECEIVABLE,'%')?&gt;</t>
  </si>
  <si>
    <t>XDO_?CS_G_PER_ASSET_VAL11?</t>
  </si>
  <si>
    <t>&lt;?concat(CS_G_PER_ASSET_VAL1,'.00%')?&gt;</t>
  </si>
  <si>
    <t>XDO_?NET_ASSET_RECEIVABLE1?</t>
  </si>
  <si>
    <t>&lt;?concat(NET_ASSET_RECEIVABLE1,'%')?&gt;</t>
  </si>
  <si>
    <t>INE656Y08016</t>
  </si>
  <si>
    <t>Debt Instrument-Listed</t>
  </si>
  <si>
    <t>INE810V08031</t>
  </si>
  <si>
    <t>INE030N07027</t>
  </si>
  <si>
    <t>Debt Instrument-Privately Placed-Unlisted</t>
  </si>
  <si>
    <t>INE210A07014</t>
  </si>
  <si>
    <t>INE453I07161</t>
  </si>
  <si>
    <t>INE01F007012</t>
  </si>
  <si>
    <t>INE683V07026</t>
  </si>
  <si>
    <t>INE683V07018</t>
  </si>
  <si>
    <t>INE434K07019</t>
  </si>
  <si>
    <t>INE647U07015</t>
  </si>
  <si>
    <t>INE453I07146</t>
  </si>
  <si>
    <t>INE508G07018</t>
  </si>
  <si>
    <t>INE453I07138</t>
  </si>
  <si>
    <t>INE434K07027</t>
  </si>
  <si>
    <t>INE437M07042</t>
  </si>
  <si>
    <t>INE453I07153</t>
  </si>
  <si>
    <t>Sr. No.</t>
  </si>
  <si>
    <t>Unrated</t>
  </si>
  <si>
    <t>INE030N07035</t>
  </si>
  <si>
    <t>INE810V08015</t>
  </si>
  <si>
    <t>INE117N07014</t>
  </si>
  <si>
    <t>INE437M07059</t>
  </si>
  <si>
    <t>INE117N07022</t>
  </si>
  <si>
    <t>INE882W07014</t>
  </si>
  <si>
    <t>INE882W07022</t>
  </si>
  <si>
    <t>INE918Z07019</t>
  </si>
  <si>
    <t>INE437M07067</t>
  </si>
  <si>
    <t>INE437M07075</t>
  </si>
  <si>
    <t>INE117N07030</t>
  </si>
  <si>
    <t>INE437M07083</t>
  </si>
  <si>
    <t>INE117N07048</t>
  </si>
  <si>
    <t>INE453I07120</t>
  </si>
  <si>
    <t>ICRA B+(SO)-</t>
  </si>
  <si>
    <t>Portfolio as on 31-Dec-2019</t>
  </si>
  <si>
    <t>Shrem Tollway Pvt Ltd</t>
  </si>
  <si>
    <t>Awaited</t>
  </si>
  <si>
    <t>CRISIL D</t>
  </si>
  <si>
    <t>IND AA-</t>
  </si>
  <si>
    <t>ICRA BB+</t>
  </si>
  <si>
    <t>IL&amp;FS  Infrastructure Debt Fund Series 1B</t>
  </si>
  <si>
    <t>IL&amp;FS  Infrastructure Debt Fund Series 1C</t>
  </si>
  <si>
    <t>IL&amp;FS  Infrastructure Debt Fund Series 2A</t>
  </si>
  <si>
    <t>IL&amp;FS  Infrastructure Debt Fund Series 2B</t>
  </si>
  <si>
    <t>IL&amp;FS  Infrastructure Debt Fund Series 2C</t>
  </si>
  <si>
    <t>IL&amp;FS  Infrastructure Debt Fund Series 3A</t>
  </si>
  <si>
    <t>IL&amp;FS  Infrastructure Debt Fund Series 3B</t>
  </si>
  <si>
    <t>ICRA BBB / Care BBB+</t>
  </si>
  <si>
    <t>IL&amp;FS Infrastructure Debt Fund - Series 1-B and 1-C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</si>
  <si>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</si>
  <si>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</si>
  <si>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2-A, 2-B and 2-C</t>
  </si>
  <si>
    <t>IL&amp;FS Infrastructure Debt Fund - Series 3-A and 3-B</t>
  </si>
  <si>
    <t>The IL&amp;FS Financial Centre, 1st Floor, Plot C-22, G-Block, Bandra Kurla Complex, Bandra East, Mumbai-400051 (www.ilfsinfrafund.com)</t>
  </si>
  <si>
    <t>Portfolio as on December 31, 2019</t>
  </si>
  <si>
    <t>IL&amp;FS  Infrastructure Debt Fund Series 1A</t>
  </si>
  <si>
    <t>Name of Instrument</t>
  </si>
  <si>
    <t>Market value</t>
  </si>
  <si>
    <t>% to Net Assets</t>
  </si>
  <si>
    <t>(` In lakhs)</t>
  </si>
  <si>
    <t>Non Convertible Debentures-Listed</t>
  </si>
  <si>
    <t>Il&amp;Fs Wind Energy Limited</t>
  </si>
  <si>
    <t>Non Convertible Debentures-Privately placed (Unlisted)</t>
  </si>
  <si>
    <t>Clean Max Enviro Energy Solutions Private Limited</t>
  </si>
  <si>
    <t>Abhitech Developers Private Limited</t>
  </si>
  <si>
    <t>Ghv Hospitality (India) Private Limited</t>
  </si>
  <si>
    <t>Bhilangana Hydro Power Limited</t>
  </si>
  <si>
    <t>CBLO</t>
  </si>
  <si>
    <t>Current Assets and Current Liabilities</t>
  </si>
  <si>
    <t>CBLO, Current Assets and Current Liabilities</t>
  </si>
  <si>
    <t>Triparty CBLO, Current Assets and Current Liabilities</t>
  </si>
  <si>
    <t>Scheme Name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</si>
  <si>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</si>
  <si>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</si>
  <si>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</si>
  <si>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</si>
  <si>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</si>
  <si>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 xml:space="preserve"> IL&amp;FS Infrastructure Debt Fund Series - 3A</t>
  </si>
  <si>
    <t xml:space="preserve"> IL&amp;FS Infrastructure Debt Fund Series - 3B</t>
  </si>
  <si>
    <t>Last 1 year</t>
  </si>
  <si>
    <t>Last 3 year</t>
  </si>
  <si>
    <t>Last 5 year</t>
  </si>
  <si>
    <t>Since inception</t>
  </si>
  <si>
    <t>Scheme return</t>
  </si>
  <si>
    <t>Benchmark *</t>
  </si>
  <si>
    <t>IIDF Series -1B</t>
  </si>
  <si>
    <t>IIDF Series -1C</t>
  </si>
  <si>
    <t>IIDF Series -2A</t>
  </si>
  <si>
    <t>IIDF Series -2B</t>
  </si>
  <si>
    <t>IIDF Series -2C</t>
  </si>
  <si>
    <t>IIDF Series -3A</t>
  </si>
  <si>
    <t>IIDF Series -3B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</si>
  <si>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</si>
  <si>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</si>
  <si>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Notes:-</t>
  </si>
  <si>
    <t>(a) The above scheme returns and benchmark are on an annual compounding basis</t>
  </si>
  <si>
    <t>(b) The above scheme return is net of applicable expenses and benchmark return is on a gross basis</t>
  </si>
  <si>
    <t>(c) For the Scheme, IL&amp;FS Infrastructure Debt Fund-Series 2, the drawdowns are yet to be completed. Hence, the NAV will be available after the completion of the drawdown</t>
  </si>
  <si>
    <t>Sl. No.</t>
  </si>
  <si>
    <t>Scheme Category/ Scheme Name</t>
  </si>
  <si>
    <t>IL&amp;FS Mutual Fund Infrastructure Debt Fund : Net Average Assets Under Management (AAUM) as on 31 Dec,2019 (All Figure in Rs. Crore)</t>
  </si>
  <si>
    <t xml:space="preserve">Through Direct Plan </t>
  </si>
  <si>
    <t>Through Associate Distributors</t>
  </si>
  <si>
    <t>Through Non - Associate Distributors</t>
  </si>
  <si>
    <t>GRAND TOTAL</t>
  </si>
  <si>
    <t>T30</t>
  </si>
  <si>
    <t>B30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</si>
  <si>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</si>
  <si>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</si>
  <si>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</si>
  <si>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</si>
  <si>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</si>
  <si>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</si>
  <si>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</si>
  <si>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</si>
  <si>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</si>
  <si>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</si>
  <si>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</si>
  <si>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</si>
  <si>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</si>
  <si>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</si>
  <si>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</si>
  <si>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</si>
  <si>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</si>
  <si>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</si>
  <si>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</si>
  <si>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IL&amp;FS Mutual Fund Infrastructure Debt Fund 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</si>
  <si>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</si>
  <si>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</si>
  <si>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</si>
  <si>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</si>
  <si>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</si>
  <si>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</si>
  <si>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</si>
  <si>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</si>
  <si>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</si>
  <si>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</si>
  <si>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</si>
  <si>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</si>
  <si>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</si>
  <si>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</si>
  <si>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</si>
  <si>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</si>
  <si>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</si>
  <si>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</si>
  <si>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</si>
  <si>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</si>
  <si>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</si>
  <si>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</si>
  <si>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</si>
  <si>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</si>
  <si>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</si>
  <si>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</si>
  <si>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</si>
  <si>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</si>
  <si>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</si>
  <si>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AAUM</t>
  </si>
  <si>
    <t>3 : Banks/FIs</t>
  </si>
  <si>
    <t>II : Contribution of other than sponsor and its associates in AAUM</t>
  </si>
  <si>
    <t>4 : FIIs/FPIs</t>
  </si>
  <si>
    <t>5 : High Networth Individuals</t>
  </si>
  <si>
    <t>Table showing State wise /Union Territory wise contribution to AAUM of category of schemes as on 31-Dec-2019</t>
  </si>
  <si>
    <t>IL&amp;FS Mutual Fund Infrastructure Debt Fund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</si>
  <si>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</si>
  <si>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</si>
  <si>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</si>
  <si>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</si>
  <si>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</si>
  <si>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</si>
  <si>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</si>
  <si>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</si>
  <si>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</si>
  <si>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</si>
  <si>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</si>
  <si>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</si>
  <si>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</si>
  <si>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</si>
  <si>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</si>
  <si>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</si>
  <si>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</si>
  <si>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</si>
  <si>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</si>
  <si>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</si>
  <si>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</si>
  <si>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</si>
  <si>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</si>
  <si>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</si>
  <si>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</si>
  <si>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</si>
  <si>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</si>
  <si>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</si>
  <si>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</si>
  <si>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</si>
  <si>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</si>
  <si>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</si>
  <si>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</si>
  <si>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</si>
  <si>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</si>
  <si>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</si>
  <si>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</si>
  <si>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</si>
  <si>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</si>
  <si>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</si>
  <si>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</si>
  <si>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</si>
  <si>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</si>
  <si>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</si>
  <si>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Details of Votes cast during the Financial year 2019-2020</t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</si>
  <si>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</si>
  <si>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</si>
  <si>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</si>
  <si>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</si>
  <si>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</si>
  <si>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</si>
  <si>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</si>
  <si>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</si>
  <si>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NA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</si>
  <si>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</si>
  <si>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t>Quarter</t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</si>
  <si>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</si>
  <si>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Summary of Votes cast during the F.Y. 2019-2020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</si>
  <si>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</si>
  <si>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</si>
  <si>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</si>
  <si>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</si>
  <si>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</si>
  <si>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</si>
  <si>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</si>
  <si>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t>INE00UD07059</t>
  </si>
  <si>
    <t>INE00UD07042</t>
  </si>
  <si>
    <t>INE00UD07026</t>
  </si>
  <si>
    <t>INE00UD07018</t>
  </si>
  <si>
    <t>INE00UD07034</t>
  </si>
  <si>
    <t>Trade Report</t>
  </si>
  <si>
    <t>Transaction Date</t>
  </si>
  <si>
    <t>Date</t>
  </si>
  <si>
    <t>Value Date</t>
  </si>
  <si>
    <t>Settlement Date</t>
  </si>
  <si>
    <t>Asset Type Group</t>
  </si>
  <si>
    <t>Asset Type Name</t>
  </si>
  <si>
    <t>Security Code</t>
  </si>
  <si>
    <t>ISIN Code</t>
  </si>
  <si>
    <t>Security Name</t>
  </si>
  <si>
    <t>Transaction Type</t>
  </si>
  <si>
    <t>Primary Market</t>
  </si>
  <si>
    <t>Interscheme</t>
  </si>
  <si>
    <t>Rate</t>
  </si>
  <si>
    <t>Gross Value</t>
  </si>
  <si>
    <t>02/12/2019</t>
  </si>
  <si>
    <t>IL&amp;FS IDF Series 1B</t>
  </si>
  <si>
    <t>TRP</t>
  </si>
  <si>
    <t>INILFS021219</t>
  </si>
  <si>
    <t>TREPS 02-Dec-2019 (ILFS)</t>
  </si>
  <si>
    <t>Sell</t>
  </si>
  <si>
    <t>N</t>
  </si>
  <si>
    <t>INILFS031219</t>
  </si>
  <si>
    <t>TREPS 03-DEC-2019 (ILFS)</t>
  </si>
  <si>
    <t>Buy</t>
  </si>
  <si>
    <t>IL&amp;FS IDF Series 1C</t>
  </si>
  <si>
    <t>IL&amp;FS IDF Series 2A</t>
  </si>
  <si>
    <t>IL&amp;FS IDF Series 2B</t>
  </si>
  <si>
    <t>IL&amp;FS IDF Series 2C</t>
  </si>
  <si>
    <t>IL&amp;FS IDF Series 3A</t>
  </si>
  <si>
    <t>IL&amp;FS IDF Series 3B</t>
  </si>
  <si>
    <t>03/12/2019</t>
  </si>
  <si>
    <t>INILFS041219</t>
  </si>
  <si>
    <t>TREPS 04-DEC-2019 DEPO 10</t>
  </si>
  <si>
    <t>04/12/2019</t>
  </si>
  <si>
    <t>INILFS051219</t>
  </si>
  <si>
    <t>TREPS 05-DEC-2019 DEPO 10</t>
  </si>
  <si>
    <t>05/12/2019</t>
  </si>
  <si>
    <t>INILFS091219</t>
  </si>
  <si>
    <t>TREPS 09-Dec-2019 (ILFS)</t>
  </si>
  <si>
    <t>09/12/2019</t>
  </si>
  <si>
    <t>INILFS101219</t>
  </si>
  <si>
    <t>TREPS 10-DEC-2019 DEPO 10</t>
  </si>
  <si>
    <t>10/12/2019</t>
  </si>
  <si>
    <t>INILFS111219</t>
  </si>
  <si>
    <t>TREPS 11-DEC-2019 DEPO 10</t>
  </si>
  <si>
    <t>11/12/2019</t>
  </si>
  <si>
    <t>INILFS121219</t>
  </si>
  <si>
    <t>TREPS 12-DEC-2019 DEPO 10</t>
  </si>
  <si>
    <t>12/12/2019</t>
  </si>
  <si>
    <t>INILFS131219</t>
  </si>
  <si>
    <t>TREPS 13-DEC-2019 DEPO 10</t>
  </si>
  <si>
    <t>13/12/2019</t>
  </si>
  <si>
    <t>INTREP161219</t>
  </si>
  <si>
    <t>TREPS 16-DEC-2019 DEPO 10</t>
  </si>
  <si>
    <t>16/12/2019</t>
  </si>
  <si>
    <t>INILFS171219</t>
  </si>
  <si>
    <t>TREPS 17-DEC-2019 DEPO 10</t>
  </si>
  <si>
    <t>17/12/2019</t>
  </si>
  <si>
    <t>INILFS181219</t>
  </si>
  <si>
    <t>TREPS 18-DEC-2019 DEPO 10</t>
  </si>
  <si>
    <t>18/12/2019</t>
  </si>
  <si>
    <t>INILFS191219</t>
  </si>
  <si>
    <t>TREPS 19-DEC-2019 DEPO 10</t>
  </si>
  <si>
    <t>19/12/2019</t>
  </si>
  <si>
    <t>INILFS201219</t>
  </si>
  <si>
    <t>TREPS 20-DEC-2019 DEPO 10</t>
  </si>
  <si>
    <t>20/12/2019</t>
  </si>
  <si>
    <t>NCD</t>
  </si>
  <si>
    <t>Non Convertible Debentures</t>
  </si>
  <si>
    <t>ININSTPLTD1B</t>
  </si>
  <si>
    <t>Shrem Tollway Pvt Ltd_31_03_21_1B</t>
  </si>
  <si>
    <t>INILFS231219</t>
  </si>
  <si>
    <t>TREPS 23-DEC-2019 DEPO 10</t>
  </si>
  <si>
    <t>ININSTPLTD1C</t>
  </si>
  <si>
    <t>Shrem Tollway Pvt Ltd_31_03_23_1C</t>
  </si>
  <si>
    <t>ININSTPLTD2A</t>
  </si>
  <si>
    <t>Shrem Tollway Pvt Ltd_31_03_24_2A</t>
  </si>
  <si>
    <t>ININSTPLTD2B</t>
  </si>
  <si>
    <t>Shrem Tollway Pvt Ltd_31_03_25_2B</t>
  </si>
  <si>
    <t>ININSTPLTD3A</t>
  </si>
  <si>
    <t>Shrem Tollway Pvt Ltd_31_03_22_3A</t>
  </si>
  <si>
    <t>23/12/2019</t>
  </si>
  <si>
    <t>INILFS241219</t>
  </si>
  <si>
    <t>TREPS 24-DEC-2019 DEPO 10</t>
  </si>
  <si>
    <t>24/12/2019</t>
  </si>
  <si>
    <t>INILFS261219</t>
  </si>
  <si>
    <t>TREPS 26-DEC-2019 DEPO 10</t>
  </si>
  <si>
    <t>26/12/2019</t>
  </si>
  <si>
    <t>INILFS271219</t>
  </si>
  <si>
    <t>TREPS 27-DEC-2019 DEPO 10</t>
  </si>
  <si>
    <t>27/12/2019</t>
  </si>
  <si>
    <t>INILFS301219</t>
  </si>
  <si>
    <t>TREPS 30-DEC-2019 DEPO 10</t>
  </si>
  <si>
    <t>30/12/2019</t>
  </si>
  <si>
    <t>INILFS060120</t>
  </si>
  <si>
    <t>TREPS 06-Jan-2020 DEPO 10</t>
  </si>
  <si>
    <t>31/12/2019</t>
  </si>
  <si>
    <t>INGHV1B15021</t>
  </si>
  <si>
    <t>GHV HOSPITALITY Ind PVT LTD_1B_150421-1B</t>
  </si>
  <si>
    <t>INGHV1A1501B</t>
  </si>
  <si>
    <t>GHV HOSPITALITY Ind PVT LTD_1A_150421-1B</t>
  </si>
  <si>
    <t>INILFS020120</t>
  </si>
  <si>
    <t>TREPS 02-Jan-2020 DEPO 10</t>
  </si>
  <si>
    <t>INGHV150421C</t>
  </si>
  <si>
    <t>GHV HOSPITALITY Ind PVT LTD_1A_150421-1C</t>
  </si>
  <si>
    <t>INGHV1C15021</t>
  </si>
  <si>
    <t>GHV HOSPITALITY Ind PVT LTD_1C_150421-1C</t>
  </si>
  <si>
    <t>INGHV1A15021</t>
  </si>
  <si>
    <t>GHV HOSPITALITY Ind PVT LTD_1A_150421-2A</t>
  </si>
  <si>
    <t>INGHV2A15021</t>
  </si>
  <si>
    <t>GHV HOSPITALITY Ind PVT LTD_2A_150421-2A</t>
  </si>
  <si>
    <t>INGHV150422B</t>
  </si>
  <si>
    <t>GHV HOSPITALITY Ind PVT LTD_1A_150421-2B</t>
  </si>
  <si>
    <t>INGHV2B15021</t>
  </si>
  <si>
    <t>GHV HOSPITALITY Ind PVT LTD_2B_150421-2B</t>
  </si>
</sst>
</file>

<file path=xl/styles.xml><?xml version="1.0" encoding="utf-8"?>
<styleSheet xmlns="http://schemas.openxmlformats.org/spreadsheetml/2006/main">
  <numFmts count="6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mm/dd/yy;@"/>
    <numFmt numFmtId="181" formatCode="m/d/yy;@"/>
    <numFmt numFmtId="182" formatCode="#########0.00####"/>
    <numFmt numFmtId="183" formatCode="#########0.000###"/>
    <numFmt numFmtId="184" formatCode="#############0.00"/>
    <numFmt numFmtId="185" formatCode="0.000000_);[Red]\(0.000000\)"/>
    <numFmt numFmtId="186" formatCode="#############0.000000"/>
    <numFmt numFmtId="187" formatCode="#,##0.000000"/>
    <numFmt numFmtId="188" formatCode="#,##0.000000_);[Red]\(#,##0.000000\)"/>
    <numFmt numFmtId="189" formatCode="dd/mm/yyyy;@"/>
    <numFmt numFmtId="190" formatCode="000000"/>
    <numFmt numFmtId="191" formatCode="[$-409]&quot; &quot;dd&quot; &quot;mmmm&quot; &quot;yyyy"/>
    <numFmt numFmtId="192" formatCode="#,##0.00000000_);\(#,##0.00000000\)"/>
    <numFmt numFmtId="193" formatCode="#,##0.000000_ ;\-#,##0.000000\ "/>
    <numFmt numFmtId="194" formatCode="#,##0.00000_ ;\-#,##0.00000\ "/>
    <numFmt numFmtId="195" formatCode="#,##0.0000_ ;\-#,##0.0000\ "/>
    <numFmt numFmtId="196" formatCode="#,##0.000_ ;\-#,##0.000\ "/>
    <numFmt numFmtId="197" formatCode="#,##0.00_ ;\-#,##0.00\ "/>
    <numFmt numFmtId="198" formatCode="#,##0.00000"/>
    <numFmt numFmtId="199" formatCode="#,##0.0000"/>
    <numFmt numFmtId="200" formatCode="#,##0.000"/>
    <numFmt numFmtId="201" formatCode="#,##0.0"/>
    <numFmt numFmtId="202" formatCode="#,##0_ ;\-#,##0\ "/>
    <numFmt numFmtId="203" formatCode="#,##0.0_ ;\-#,##0.0\ "/>
    <numFmt numFmtId="204" formatCode="#,##0.00000000"/>
    <numFmt numFmtId="205" formatCode="#,##0.00;[Red]#,##0.00"/>
    <numFmt numFmtId="206" formatCode="[$-4009]dd\ mmmm\ yyyy"/>
    <numFmt numFmtId="207" formatCode="0.00_ ;\-0.00\ "/>
    <numFmt numFmtId="208" formatCode="0.0%"/>
    <numFmt numFmtId="209" formatCode="#,##0.000;\-#,##0.000"/>
    <numFmt numFmtId="210" formatCode="_(* #,##0.000_);_(* \(#,##0.000\);_(* &quot;-&quot;??_);_(@_)"/>
    <numFmt numFmtId="211" formatCode="_(* #,##0.0000_);_(* \(#,##0.0000\);_(* &quot;-&quot;??_);_(@_)"/>
    <numFmt numFmtId="212" formatCode="0.000%"/>
    <numFmt numFmtId="213" formatCode="#,##0.0000000000000"/>
    <numFmt numFmtId="214" formatCode="#,##0.00000000000000"/>
    <numFmt numFmtId="215" formatCode="#,##0.0000000"/>
    <numFmt numFmtId="216" formatCode="_ * #,##0_)_£_ ;_ * \(#,##0\)_£_ ;_ * &quot;-&quot;??_)_£_ ;_ @_ "/>
    <numFmt numFmtId="217" formatCode="_(* #,##0_);_(* \(#,##0\);_(* &quot;-&quot;??_);_(@_)"/>
    <numFmt numFmtId="218" formatCode="0.0000"/>
    <numFmt numFmtId="219" formatCode="[$-409]dd\-mmm\-yy;@"/>
    <numFmt numFmtId="220" formatCode="0.000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0"/>
      <color indexed="56"/>
      <name val="Tahoma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0"/>
      <name val="Mang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56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8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Protection="0">
      <alignment/>
    </xf>
    <xf numFmtId="0" fontId="4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61" applyFont="1" applyFill="1" applyBorder="1">
      <alignment/>
      <protection/>
    </xf>
    <xf numFmtId="15" fontId="3" fillId="32" borderId="10" xfId="61" applyNumberFormat="1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49" fontId="11" fillId="33" borderId="11" xfId="60" applyNumberFormat="1" applyFont="1" applyFill="1" applyBorder="1" applyAlignment="1" applyProtection="1">
      <alignment horizontal="center" wrapText="1"/>
      <protection/>
    </xf>
    <xf numFmtId="49" fontId="11" fillId="33" borderId="11" xfId="60" applyNumberFormat="1" applyFont="1" applyFill="1" applyBorder="1" applyAlignment="1" applyProtection="1">
      <alignment horizontal="left" wrapText="1"/>
      <protection/>
    </xf>
    <xf numFmtId="3" fontId="11" fillId="33" borderId="11" xfId="60" applyNumberFormat="1" applyFont="1" applyFill="1" applyBorder="1" applyAlignment="1" applyProtection="1">
      <alignment horizontal="right" wrapText="1"/>
      <protection/>
    </xf>
    <xf numFmtId="4" fontId="11" fillId="33" borderId="11" xfId="60" applyNumberFormat="1" applyFont="1" applyFill="1" applyBorder="1" applyAlignment="1" applyProtection="1">
      <alignment horizontal="right" wrapText="1"/>
      <protection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49" fontId="12" fillId="34" borderId="11" xfId="60" applyNumberFormat="1" applyFont="1" applyFill="1" applyBorder="1" applyAlignment="1" applyProtection="1">
      <alignment horizontal="center" wrapText="1"/>
      <protection/>
    </xf>
    <xf numFmtId="49" fontId="12" fillId="34" borderId="11" xfId="60" applyNumberFormat="1" applyFont="1" applyFill="1" applyBorder="1" applyAlignment="1" applyProtection="1">
      <alignment horizontal="left" wrapText="1"/>
      <protection/>
    </xf>
    <xf numFmtId="3" fontId="12" fillId="34" borderId="11" xfId="60" applyNumberFormat="1" applyFont="1" applyFill="1" applyBorder="1" applyAlignment="1" applyProtection="1">
      <alignment horizontal="right" wrapText="1"/>
      <protection/>
    </xf>
    <xf numFmtId="4" fontId="12" fillId="34" borderId="11" xfId="60" applyNumberFormat="1" applyFont="1" applyFill="1" applyBorder="1" applyAlignment="1" applyProtection="1">
      <alignment horizontal="right" wrapText="1"/>
      <protection/>
    </xf>
    <xf numFmtId="0" fontId="13" fillId="0" borderId="12" xfId="0" applyFont="1" applyFill="1" applyBorder="1" applyAlignment="1">
      <alignment horizontal="left" wrapText="1"/>
    </xf>
    <xf numFmtId="4" fontId="13" fillId="0" borderId="12" xfId="0" applyNumberFormat="1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left" wrapText="1"/>
    </xf>
    <xf numFmtId="2" fontId="13" fillId="0" borderId="13" xfId="0" applyNumberFormat="1" applyFont="1" applyFill="1" applyBorder="1" applyAlignment="1">
      <alignment horizontal="right"/>
    </xf>
    <xf numFmtId="187" fontId="13" fillId="0" borderId="13" xfId="0" applyNumberFormat="1" applyFont="1" applyFill="1" applyBorder="1" applyAlignment="1">
      <alignment horizontal="right" wrapText="1"/>
    </xf>
    <xf numFmtId="4" fontId="13" fillId="0" borderId="13" xfId="0" applyNumberFormat="1" applyFont="1" applyFill="1" applyBorder="1" applyAlignment="1">
      <alignment/>
    </xf>
    <xf numFmtId="202" fontId="13" fillId="0" borderId="13" xfId="0" applyNumberFormat="1" applyFont="1" applyFill="1" applyBorder="1" applyAlignment="1">
      <alignment horizontal="right"/>
    </xf>
    <xf numFmtId="0" fontId="13" fillId="0" borderId="12" xfId="0" applyNumberFormat="1" applyFont="1" applyFill="1" applyBorder="1" applyAlignment="1">
      <alignment horizontal="left" wrapText="1"/>
    </xf>
    <xf numFmtId="49" fontId="12" fillId="34" borderId="11" xfId="60" applyNumberFormat="1" applyFont="1" applyFill="1" applyBorder="1" applyAlignment="1" applyProtection="1">
      <alignment horizontal="left" wrapText="1"/>
      <protection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/>
    </xf>
    <xf numFmtId="0" fontId="14" fillId="0" borderId="13" xfId="0" applyNumberFormat="1" applyFont="1" applyFill="1" applyBorder="1" applyAlignment="1">
      <alignment wrapText="1"/>
    </xf>
    <xf numFmtId="0" fontId="15" fillId="0" borderId="13" xfId="0" applyFont="1" applyBorder="1" applyAlignment="1">
      <alignment/>
    </xf>
    <xf numFmtId="0" fontId="14" fillId="0" borderId="13" xfId="0" applyNumberFormat="1" applyFont="1" applyFill="1" applyBorder="1" applyAlignment="1">
      <alignment/>
    </xf>
    <xf numFmtId="39" fontId="7" fillId="0" borderId="13" xfId="0" applyNumberFormat="1" applyFont="1" applyBorder="1" applyAlignment="1">
      <alignment/>
    </xf>
    <xf numFmtId="39" fontId="13" fillId="0" borderId="12" xfId="0" applyNumberFormat="1" applyFont="1" applyFill="1" applyBorder="1" applyAlignment="1">
      <alignment horizontal="right" wrapText="1"/>
    </xf>
    <xf numFmtId="0" fontId="19" fillId="0" borderId="0" xfId="0" applyFont="1" applyAlignment="1">
      <alignment/>
    </xf>
    <xf numFmtId="0" fontId="14" fillId="0" borderId="12" xfId="0" applyFont="1" applyFill="1" applyBorder="1" applyAlignment="1">
      <alignment horizontal="left" wrapText="1"/>
    </xf>
    <xf numFmtId="4" fontId="13" fillId="0" borderId="12" xfId="0" applyNumberFormat="1" applyFont="1" applyFill="1" applyBorder="1" applyAlignment="1">
      <alignment horizontal="left" wrapText="1"/>
    </xf>
    <xf numFmtId="10" fontId="13" fillId="0" borderId="12" xfId="64" applyNumberFormat="1" applyFont="1" applyFill="1" applyBorder="1" applyAlignment="1">
      <alignment horizontal="right" wrapText="1"/>
    </xf>
    <xf numFmtId="10" fontId="13" fillId="0" borderId="12" xfId="0" applyNumberFormat="1" applyFont="1" applyFill="1" applyBorder="1" applyAlignment="1">
      <alignment horizontal="right" wrapText="1"/>
    </xf>
    <xf numFmtId="10" fontId="13" fillId="0" borderId="13" xfId="0" applyNumberFormat="1" applyFont="1" applyFill="1" applyBorder="1" applyAlignment="1">
      <alignment horizontal="right"/>
    </xf>
    <xf numFmtId="0" fontId="1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1" fillId="33" borderId="11" xfId="60" applyNumberFormat="1" applyFont="1" applyFill="1" applyBorder="1" applyAlignment="1" applyProtection="1">
      <alignment horizontal="right" wrapText="1"/>
      <protection/>
    </xf>
    <xf numFmtId="49" fontId="12" fillId="34" borderId="11" xfId="60" applyNumberFormat="1" applyFont="1" applyFill="1" applyBorder="1" applyAlignment="1" applyProtection="1">
      <alignment horizontal="right" wrapText="1"/>
      <protection/>
    </xf>
    <xf numFmtId="0" fontId="13" fillId="0" borderId="12" xfId="0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10" fontId="8" fillId="0" borderId="13" xfId="0" applyNumberFormat="1" applyFont="1" applyFill="1" applyBorder="1" applyAlignment="1">
      <alignment horizontal="right"/>
    </xf>
    <xf numFmtId="10" fontId="8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10" fontId="8" fillId="0" borderId="0" xfId="64" applyNumberFormat="1" applyFont="1" applyFill="1" applyAlignment="1">
      <alignment/>
    </xf>
    <xf numFmtId="10" fontId="13" fillId="0" borderId="12" xfId="0" applyNumberFormat="1" applyFont="1" applyFill="1" applyBorder="1" applyAlignment="1">
      <alignment horizontal="left" wrapText="1"/>
    </xf>
    <xf numFmtId="2" fontId="13" fillId="0" borderId="12" xfId="0" applyNumberFormat="1" applyFont="1" applyFill="1" applyBorder="1" applyAlignment="1">
      <alignment horizontal="right" wrapText="1"/>
    </xf>
    <xf numFmtId="49" fontId="4" fillId="34" borderId="11" xfId="60" applyNumberFormat="1" applyFont="1" applyFill="1" applyBorder="1" applyAlignment="1" applyProtection="1">
      <alignment horizontal="center" wrapText="1"/>
      <protection/>
    </xf>
    <xf numFmtId="3" fontId="4" fillId="34" borderId="11" xfId="60" applyNumberFormat="1" applyFont="1" applyFill="1" applyBorder="1" applyAlignment="1" applyProtection="1">
      <alignment horizontal="right" wrapText="1"/>
      <protection/>
    </xf>
    <xf numFmtId="10" fontId="4" fillId="34" borderId="11" xfId="60" applyNumberFormat="1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14" fillId="0" borderId="12" xfId="0" applyNumberFormat="1" applyFont="1" applyFill="1" applyBorder="1" applyAlignment="1">
      <alignment horizontal="left" wrapText="1"/>
    </xf>
    <xf numFmtId="49" fontId="4" fillId="34" borderId="11" xfId="60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13" fillId="0" borderId="12" xfId="0" applyNumberFormat="1" applyFont="1" applyFill="1" applyBorder="1" applyAlignment="1">
      <alignment horizontal="left"/>
    </xf>
    <xf numFmtId="0" fontId="80" fillId="0" borderId="0" xfId="0" applyFont="1" applyAlignment="1">
      <alignment/>
    </xf>
    <xf numFmtId="0" fontId="20" fillId="0" borderId="0" xfId="59" applyFont="1" applyFill="1" applyBorder="1">
      <alignment/>
      <protection/>
    </xf>
    <xf numFmtId="216" fontId="21" fillId="0" borderId="0" xfId="44" applyNumberFormat="1" applyFont="1" applyFill="1" applyBorder="1" applyAlignment="1">
      <alignment horizontal="center" vertical="top" wrapText="1"/>
    </xf>
    <xf numFmtId="0" fontId="20" fillId="0" borderId="0" xfId="59" applyFont="1" applyBorder="1">
      <alignment/>
      <protection/>
    </xf>
    <xf numFmtId="39" fontId="21" fillId="35" borderId="0" xfId="44" applyNumberFormat="1" applyFont="1" applyFill="1" applyBorder="1" applyAlignment="1">
      <alignment horizontal="center" vertical="top" wrapText="1"/>
    </xf>
    <xf numFmtId="0" fontId="22" fillId="0" borderId="0" xfId="59" applyFont="1" applyFill="1" applyBorder="1">
      <alignment/>
      <protection/>
    </xf>
    <xf numFmtId="217" fontId="20" fillId="0" borderId="0" xfId="44" applyNumberFormat="1" applyFont="1" applyFill="1" applyBorder="1" applyAlignment="1">
      <alignment/>
    </xf>
    <xf numFmtId="39" fontId="20" fillId="0" borderId="0" xfId="59" applyNumberFormat="1" applyFont="1" applyFill="1" applyBorder="1">
      <alignment/>
      <protection/>
    </xf>
    <xf numFmtId="10" fontId="20" fillId="0" borderId="0" xfId="59" applyNumberFormat="1" applyFont="1" applyFill="1" applyBorder="1">
      <alignment/>
      <protection/>
    </xf>
    <xf numFmtId="171" fontId="20" fillId="0" borderId="0" xfId="42" applyFont="1" applyFill="1" applyBorder="1" applyAlignment="1">
      <alignment/>
    </xf>
    <xf numFmtId="0" fontId="23" fillId="36" borderId="0" xfId="59" applyFont="1" applyFill="1" applyBorder="1">
      <alignment/>
      <protection/>
    </xf>
    <xf numFmtId="39" fontId="23" fillId="36" borderId="0" xfId="59" applyNumberFormat="1" applyFont="1" applyFill="1" applyBorder="1">
      <alignment/>
      <protection/>
    </xf>
    <xf numFmtId="10" fontId="23" fillId="36" borderId="0" xfId="59" applyNumberFormat="1" applyFont="1" applyFill="1" applyBorder="1">
      <alignment/>
      <protection/>
    </xf>
    <xf numFmtId="171" fontId="20" fillId="0" borderId="0" xfId="44" applyFont="1" applyFill="1" applyBorder="1" applyAlignment="1">
      <alignment/>
    </xf>
    <xf numFmtId="10" fontId="23" fillId="36" borderId="0" xfId="59" applyNumberFormat="1" applyFont="1" applyFill="1" applyBorder="1" applyAlignment="1">
      <alignment horizontal="right"/>
      <protection/>
    </xf>
    <xf numFmtId="4" fontId="20" fillId="0" borderId="0" xfId="60" applyNumberFormat="1" applyFont="1" applyFill="1" applyBorder="1">
      <alignment/>
    </xf>
    <xf numFmtId="0" fontId="20" fillId="0" borderId="0" xfId="44" applyNumberFormat="1" applyFont="1" applyFill="1" applyBorder="1" applyAlignment="1">
      <alignment/>
    </xf>
    <xf numFmtId="4" fontId="20" fillId="0" borderId="0" xfId="44" applyNumberFormat="1" applyFont="1" applyFill="1" applyBorder="1" applyAlignment="1">
      <alignment/>
    </xf>
    <xf numFmtId="0" fontId="81" fillId="0" borderId="0" xfId="59" applyFont="1" applyFill="1" applyBorder="1">
      <alignment/>
      <protection/>
    </xf>
    <xf numFmtId="0" fontId="22" fillId="0" borderId="0" xfId="59" applyFont="1" applyBorder="1">
      <alignment/>
      <protection/>
    </xf>
    <xf numFmtId="9" fontId="23" fillId="36" borderId="0" xfId="44" applyNumberFormat="1" applyFont="1" applyFill="1" applyBorder="1" applyAlignment="1">
      <alignment/>
    </xf>
    <xf numFmtId="39" fontId="20" fillId="0" borderId="0" xfId="59" applyNumberFormat="1" applyFont="1" applyBorder="1">
      <alignment/>
      <protection/>
    </xf>
    <xf numFmtId="10" fontId="20" fillId="0" borderId="0" xfId="59" applyNumberFormat="1" applyFont="1" applyBorder="1">
      <alignment/>
      <protection/>
    </xf>
    <xf numFmtId="0" fontId="20" fillId="0" borderId="0" xfId="59" applyNumberFormat="1" applyFont="1" applyFill="1" applyBorder="1">
      <alignment/>
      <protection/>
    </xf>
    <xf numFmtId="4" fontId="20" fillId="0" borderId="0" xfId="59" applyNumberFormat="1" applyFont="1" applyFill="1" applyBorder="1">
      <alignment/>
      <protection/>
    </xf>
    <xf numFmtId="3" fontId="20" fillId="0" borderId="0" xfId="59" applyNumberFormat="1" applyFont="1" applyFill="1" applyBorder="1">
      <alignment/>
      <protection/>
    </xf>
    <xf numFmtId="39" fontId="22" fillId="0" borderId="0" xfId="59" applyNumberFormat="1" applyFont="1" applyFill="1" applyBorder="1">
      <alignment/>
      <protection/>
    </xf>
    <xf numFmtId="0" fontId="20" fillId="0" borderId="0" xfId="59" applyFont="1" applyBorder="1" applyAlignment="1">
      <alignment horizontal="right"/>
      <protection/>
    </xf>
    <xf numFmtId="0" fontId="23" fillId="36" borderId="0" xfId="59" applyFont="1" applyFill="1" applyBorder="1" applyAlignment="1">
      <alignment horizontal="right"/>
      <protection/>
    </xf>
    <xf numFmtId="39" fontId="23" fillId="36" borderId="0" xfId="59" applyNumberFormat="1" applyFont="1" applyFill="1" applyBorder="1" applyAlignment="1">
      <alignment horizontal="right"/>
      <protection/>
    </xf>
    <xf numFmtId="171" fontId="20" fillId="0" borderId="0" xfId="59" applyNumberFormat="1" applyFont="1" applyFill="1" applyBorder="1">
      <alignment/>
      <protection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top"/>
    </xf>
    <xf numFmtId="0" fontId="82" fillId="0" borderId="10" xfId="0" applyFont="1" applyBorder="1" applyAlignment="1">
      <alignment vertical="top" wrapText="1"/>
    </xf>
    <xf numFmtId="0" fontId="83" fillId="0" borderId="10" xfId="0" applyFont="1" applyBorder="1" applyAlignment="1">
      <alignment horizontal="justify" vertical="top" wrapText="1"/>
    </xf>
    <xf numFmtId="10" fontId="84" fillId="0" borderId="10" xfId="0" applyNumberFormat="1" applyFont="1" applyBorder="1" applyAlignment="1">
      <alignment horizontal="justify" vertical="top" wrapText="1"/>
    </xf>
    <xf numFmtId="171" fontId="84" fillId="0" borderId="10" xfId="42" applyFont="1" applyBorder="1" applyAlignment="1">
      <alignment horizontal="justify" vertical="top" wrapText="1"/>
    </xf>
    <xf numFmtId="0" fontId="85" fillId="0" borderId="0" xfId="0" applyFont="1" applyAlignment="1">
      <alignment vertical="top"/>
    </xf>
    <xf numFmtId="0" fontId="86" fillId="0" borderId="0" xfId="0" applyFont="1" applyAlignment="1">
      <alignment vertical="top"/>
    </xf>
    <xf numFmtId="0" fontId="87" fillId="0" borderId="0" xfId="0" applyFont="1" applyAlignment="1">
      <alignment vertical="top"/>
    </xf>
    <xf numFmtId="0" fontId="78" fillId="0" borderId="14" xfId="0" applyFont="1" applyBorder="1" applyAlignment="1">
      <alignment horizontal="center"/>
    </xf>
    <xf numFmtId="17" fontId="78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217" fontId="0" fillId="0" borderId="17" xfId="42" applyNumberFormat="1" applyFont="1" applyBorder="1" applyAlignment="1">
      <alignment/>
    </xf>
    <xf numFmtId="217" fontId="0" fillId="0" borderId="0" xfId="64" applyNumberFormat="1" applyFont="1" applyAlignment="1">
      <alignment/>
    </xf>
    <xf numFmtId="0" fontId="0" fillId="0" borderId="18" xfId="0" applyBorder="1" applyAlignment="1">
      <alignment/>
    </xf>
    <xf numFmtId="217" fontId="0" fillId="0" borderId="19" xfId="42" applyNumberFormat="1" applyFont="1" applyBorder="1" applyAlignment="1">
      <alignment/>
    </xf>
    <xf numFmtId="0" fontId="0" fillId="0" borderId="20" xfId="0" applyBorder="1" applyAlignment="1">
      <alignment/>
    </xf>
    <xf numFmtId="217" fontId="0" fillId="0" borderId="21" xfId="42" applyNumberFormat="1" applyFont="1" applyBorder="1" applyAlignment="1">
      <alignment/>
    </xf>
    <xf numFmtId="2" fontId="28" fillId="0" borderId="0" xfId="59" applyNumberFormat="1" applyFont="1">
      <alignment/>
      <protection/>
    </xf>
    <xf numFmtId="0" fontId="28" fillId="0" borderId="0" xfId="59" applyFont="1">
      <alignment/>
      <protection/>
    </xf>
    <xf numFmtId="2" fontId="30" fillId="0" borderId="0" xfId="59" applyNumberFormat="1" applyFont="1">
      <alignment/>
      <protection/>
    </xf>
    <xf numFmtId="0" fontId="30" fillId="0" borderId="0" xfId="59" applyFont="1">
      <alignment/>
      <protection/>
    </xf>
    <xf numFmtId="2" fontId="29" fillId="0" borderId="0" xfId="59" applyNumberFormat="1" applyFont="1">
      <alignment/>
      <protection/>
    </xf>
    <xf numFmtId="0" fontId="29" fillId="0" borderId="0" xfId="59" applyFont="1">
      <alignment/>
      <protection/>
    </xf>
    <xf numFmtId="0" fontId="31" fillId="0" borderId="18" xfId="59" applyNumberFormat="1" applyFont="1" applyFill="1" applyBorder="1" applyAlignment="1">
      <alignment horizontal="center" wrapText="1"/>
      <protection/>
    </xf>
    <xf numFmtId="0" fontId="31" fillId="0" borderId="10" xfId="59" applyNumberFormat="1" applyFont="1" applyFill="1" applyBorder="1" applyAlignment="1">
      <alignment horizontal="center" wrapText="1"/>
      <protection/>
    </xf>
    <xf numFmtId="0" fontId="31" fillId="0" borderId="19" xfId="59" applyNumberFormat="1" applyFont="1" applyFill="1" applyBorder="1" applyAlignment="1">
      <alignment horizontal="center" wrapText="1"/>
      <protection/>
    </xf>
    <xf numFmtId="2" fontId="31" fillId="0" borderId="0" xfId="59" applyNumberFormat="1" applyFont="1">
      <alignment/>
      <protection/>
    </xf>
    <xf numFmtId="2" fontId="31" fillId="0" borderId="0" xfId="59" applyNumberFormat="1" applyFont="1" applyAlignment="1">
      <alignment horizontal="center"/>
      <protection/>
    </xf>
    <xf numFmtId="0" fontId="31" fillId="0" borderId="0" xfId="59" applyFont="1" applyAlignment="1">
      <alignment horizontal="center"/>
      <protection/>
    </xf>
    <xf numFmtId="0" fontId="31" fillId="0" borderId="0" xfId="59" applyFont="1">
      <alignment/>
      <protection/>
    </xf>
    <xf numFmtId="0" fontId="32" fillId="0" borderId="22" xfId="0" applyFont="1" applyBorder="1" applyAlignment="1">
      <alignment/>
    </xf>
    <xf numFmtId="0" fontId="32" fillId="0" borderId="2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18" fontId="0" fillId="0" borderId="22" xfId="0" applyNumberFormat="1" applyBorder="1" applyAlignment="1">
      <alignment/>
    </xf>
    <xf numFmtId="0" fontId="32" fillId="0" borderId="23" xfId="0" applyFont="1" applyBorder="1" applyAlignment="1">
      <alignment horizontal="right" wrapText="1"/>
    </xf>
    <xf numFmtId="0" fontId="33" fillId="0" borderId="23" xfId="0" applyFont="1" applyBorder="1" applyAlignment="1">
      <alignment wrapText="1"/>
    </xf>
    <xf numFmtId="0" fontId="32" fillId="0" borderId="0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23" xfId="0" applyFont="1" applyBorder="1" applyAlignment="1">
      <alignment horizontal="center" wrapText="1"/>
    </xf>
    <xf numFmtId="0" fontId="32" fillId="0" borderId="24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2" fontId="31" fillId="0" borderId="24" xfId="59" applyNumberFormat="1" applyFont="1" applyFill="1" applyBorder="1">
      <alignment/>
      <protection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2" fillId="0" borderId="26" xfId="0" applyFont="1" applyBorder="1" applyAlignment="1">
      <alignment/>
    </xf>
    <xf numFmtId="0" fontId="32" fillId="0" borderId="0" xfId="0" applyFont="1" applyBorder="1" applyAlignment="1">
      <alignment horizontal="right" wrapText="1"/>
    </xf>
    <xf numFmtId="0" fontId="32" fillId="0" borderId="0" xfId="0" applyFont="1" applyFill="1" applyBorder="1" applyAlignment="1">
      <alignment/>
    </xf>
    <xf numFmtId="2" fontId="31" fillId="0" borderId="10" xfId="59" applyNumberFormat="1" applyFont="1" applyFill="1" applyBorder="1" applyAlignment="1">
      <alignment horizontal="center" vertical="top" wrapText="1"/>
      <protection/>
    </xf>
    <xf numFmtId="0" fontId="19" fillId="0" borderId="10" xfId="58" applyFont="1" applyBorder="1" applyAlignment="1">
      <alignment horizontal="center"/>
      <protection/>
    </xf>
    <xf numFmtId="0" fontId="19" fillId="0" borderId="10" xfId="58" applyFont="1" applyBorder="1" applyAlignment="1">
      <alignment horizontal="left"/>
      <protection/>
    </xf>
    <xf numFmtId="0" fontId="19" fillId="0" borderId="10" xfId="58" applyFont="1" applyBorder="1">
      <alignment/>
      <protection/>
    </xf>
    <xf numFmtId="2" fontId="88" fillId="0" borderId="10" xfId="0" applyNumberFormat="1" applyFont="1" applyBorder="1" applyAlignment="1">
      <alignment/>
    </xf>
    <xf numFmtId="0" fontId="88" fillId="0" borderId="10" xfId="0" applyFont="1" applyBorder="1" applyAlignment="1">
      <alignment/>
    </xf>
    <xf numFmtId="0" fontId="88" fillId="0" borderId="0" xfId="0" applyFont="1" applyAlignment="1">
      <alignment/>
    </xf>
    <xf numFmtId="0" fontId="88" fillId="0" borderId="10" xfId="0" applyFont="1" applyFill="1" applyBorder="1" applyAlignment="1">
      <alignment/>
    </xf>
    <xf numFmtId="218" fontId="0" fillId="0" borderId="10" xfId="0" applyNumberFormat="1" applyBorder="1" applyAlignment="1">
      <alignment/>
    </xf>
    <xf numFmtId="218" fontId="0" fillId="0" borderId="0" xfId="0" applyNumberFormat="1" applyAlignment="1">
      <alignment/>
    </xf>
    <xf numFmtId="0" fontId="34" fillId="0" borderId="0" xfId="0" applyFont="1" applyAlignment="1">
      <alignment horizontal="left" indent="6"/>
    </xf>
    <xf numFmtId="0" fontId="89" fillId="0" borderId="27" xfId="0" applyFont="1" applyBorder="1" applyAlignment="1">
      <alignment horizontal="center" vertical="top" wrapText="1"/>
    </xf>
    <xf numFmtId="0" fontId="89" fillId="0" borderId="28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36" fillId="0" borderId="29" xfId="0" applyFont="1" applyBorder="1" applyAlignment="1">
      <alignment vertical="top" wrapText="1"/>
    </xf>
    <xf numFmtId="0" fontId="36" fillId="0" borderId="30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16" fillId="37" borderId="0" xfId="0" applyFont="1" applyFill="1" applyBorder="1" applyAlignment="1">
      <alignment horizontal="center" wrapText="1"/>
    </xf>
    <xf numFmtId="0" fontId="0" fillId="0" borderId="31" xfId="0" applyFont="1" applyBorder="1" applyAlignment="1">
      <alignment horizontal="center" vertical="center"/>
    </xf>
    <xf numFmtId="0" fontId="20" fillId="0" borderId="0" xfId="59" applyFont="1" applyFill="1" applyBorder="1" applyAlignment="1">
      <alignment horizontal="center" vertical="top" wrapText="1"/>
      <protection/>
    </xf>
    <xf numFmtId="216" fontId="21" fillId="37" borderId="0" xfId="44" applyNumberFormat="1" applyFont="1" applyFill="1" applyBorder="1" applyAlignment="1">
      <alignment horizontal="center" vertical="top" wrapText="1"/>
    </xf>
    <xf numFmtId="0" fontId="21" fillId="15" borderId="0" xfId="59" applyFont="1" applyFill="1" applyBorder="1" applyAlignment="1">
      <alignment horizontal="center" vertical="top" wrapText="1"/>
      <protection/>
    </xf>
    <xf numFmtId="0" fontId="21" fillId="35" borderId="0" xfId="59" applyFont="1" applyFill="1" applyBorder="1" applyAlignment="1">
      <alignment horizontal="center" vertical="top" wrapText="1"/>
      <protection/>
    </xf>
    <xf numFmtId="216" fontId="21" fillId="35" borderId="0" xfId="44" applyNumberFormat="1" applyFont="1" applyFill="1" applyBorder="1" applyAlignment="1">
      <alignment horizontal="center" vertical="top" wrapText="1"/>
    </xf>
    <xf numFmtId="10" fontId="21" fillId="35" borderId="0" xfId="65" applyNumberFormat="1" applyFont="1" applyFill="1" applyBorder="1" applyAlignment="1">
      <alignment horizontal="center" vertical="top" wrapText="1"/>
    </xf>
    <xf numFmtId="0" fontId="82" fillId="0" borderId="0" xfId="0" applyFont="1" applyFill="1" applyBorder="1" applyAlignment="1">
      <alignment horizontal="left" vertical="top" wrapText="1"/>
    </xf>
    <xf numFmtId="0" fontId="86" fillId="0" borderId="0" xfId="0" applyFont="1" applyAlignment="1">
      <alignment horizontal="left" vertical="top" wrapText="1"/>
    </xf>
    <xf numFmtId="0" fontId="82" fillId="0" borderId="10" xfId="0" applyFont="1" applyBorder="1" applyAlignment="1">
      <alignment horizontal="center" vertical="top" wrapText="1"/>
    </xf>
    <xf numFmtId="0" fontId="90" fillId="0" borderId="0" xfId="0" applyFont="1" applyBorder="1" applyAlignment="1">
      <alignment horizontal="left" vertical="top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2" fontId="29" fillId="0" borderId="16" xfId="59" applyNumberFormat="1" applyFont="1" applyFill="1" applyBorder="1" applyAlignment="1">
      <alignment horizontal="center" vertical="top" wrapText="1"/>
      <protection/>
    </xf>
    <xf numFmtId="2" fontId="29" fillId="0" borderId="34" xfId="59" applyNumberFormat="1" applyFont="1" applyFill="1" applyBorder="1" applyAlignment="1">
      <alignment horizontal="center" vertical="top" wrapText="1"/>
      <protection/>
    </xf>
    <xf numFmtId="2" fontId="29" fillId="0" borderId="17" xfId="59" applyNumberFormat="1" applyFont="1" applyFill="1" applyBorder="1" applyAlignment="1">
      <alignment horizontal="center" vertical="top" wrapText="1"/>
      <protection/>
    </xf>
    <xf numFmtId="2" fontId="29" fillId="0" borderId="35" xfId="59" applyNumberFormat="1" applyFont="1" applyFill="1" applyBorder="1" applyAlignment="1">
      <alignment horizontal="center" vertical="top" wrapText="1"/>
      <protection/>
    </xf>
    <xf numFmtId="2" fontId="29" fillId="0" borderId="36" xfId="59" applyNumberFormat="1" applyFont="1" applyFill="1" applyBorder="1" applyAlignment="1">
      <alignment horizontal="center" vertical="top" wrapText="1"/>
      <protection/>
    </xf>
    <xf numFmtId="2" fontId="29" fillId="0" borderId="37" xfId="59" applyNumberFormat="1" applyFont="1" applyFill="1" applyBorder="1" applyAlignment="1">
      <alignment horizontal="center" vertical="top" wrapText="1"/>
      <protection/>
    </xf>
    <xf numFmtId="2" fontId="29" fillId="0" borderId="38" xfId="59" applyNumberFormat="1" applyFont="1" applyFill="1" applyBorder="1" applyAlignment="1">
      <alignment horizontal="center"/>
      <protection/>
    </xf>
    <xf numFmtId="2" fontId="29" fillId="0" borderId="39" xfId="59" applyNumberFormat="1" applyFont="1" applyFill="1" applyBorder="1" applyAlignment="1">
      <alignment horizontal="center"/>
      <protection/>
    </xf>
    <xf numFmtId="2" fontId="29" fillId="0" borderId="40" xfId="59" applyNumberFormat="1" applyFont="1" applyFill="1" applyBorder="1" applyAlignment="1">
      <alignment horizontal="center"/>
      <protection/>
    </xf>
    <xf numFmtId="49" fontId="91" fillId="0" borderId="41" xfId="58" applyNumberFormat="1" applyFont="1" applyFill="1" applyBorder="1" applyAlignment="1">
      <alignment horizontal="center" vertical="center" wrapText="1"/>
      <protection/>
    </xf>
    <xf numFmtId="49" fontId="91" fillId="0" borderId="22" xfId="58" applyNumberFormat="1" applyFont="1" applyFill="1" applyBorder="1" applyAlignment="1">
      <alignment horizontal="center" vertical="center" wrapText="1"/>
      <protection/>
    </xf>
    <xf numFmtId="49" fontId="91" fillId="0" borderId="37" xfId="58" applyNumberFormat="1" applyFont="1" applyFill="1" applyBorder="1" applyAlignment="1">
      <alignment horizontal="center" vertical="center" wrapText="1"/>
      <protection/>
    </xf>
    <xf numFmtId="49" fontId="91" fillId="0" borderId="23" xfId="58" applyNumberFormat="1" applyFont="1" applyFill="1" applyBorder="1" applyAlignment="1">
      <alignment horizontal="center" vertical="center" wrapText="1"/>
      <protection/>
    </xf>
    <xf numFmtId="2" fontId="27" fillId="0" borderId="38" xfId="59" applyNumberFormat="1" applyFont="1" applyFill="1" applyBorder="1" applyAlignment="1">
      <alignment horizontal="center" vertical="top" wrapText="1"/>
      <protection/>
    </xf>
    <xf numFmtId="2" fontId="27" fillId="0" borderId="39" xfId="59" applyNumberFormat="1" applyFont="1" applyFill="1" applyBorder="1" applyAlignment="1">
      <alignment horizontal="center" vertical="top" wrapText="1"/>
      <protection/>
    </xf>
    <xf numFmtId="2" fontId="27" fillId="0" borderId="40" xfId="59" applyNumberFormat="1" applyFont="1" applyFill="1" applyBorder="1" applyAlignment="1">
      <alignment horizontal="center" vertical="top" wrapText="1"/>
      <protection/>
    </xf>
    <xf numFmtId="2" fontId="29" fillId="0" borderId="38" xfId="59" applyNumberFormat="1" applyFont="1" applyFill="1" applyBorder="1" applyAlignment="1">
      <alignment horizontal="center" vertical="top" wrapText="1"/>
      <protection/>
    </xf>
    <xf numFmtId="2" fontId="29" fillId="0" borderId="39" xfId="59" applyNumberFormat="1" applyFont="1" applyFill="1" applyBorder="1" applyAlignment="1">
      <alignment horizontal="center" vertical="top" wrapText="1"/>
      <protection/>
    </xf>
    <xf numFmtId="2" fontId="29" fillId="0" borderId="40" xfId="59" applyNumberFormat="1" applyFont="1" applyFill="1" applyBorder="1" applyAlignment="1">
      <alignment horizontal="center" vertical="top" wrapText="1"/>
      <protection/>
    </xf>
    <xf numFmtId="3" fontId="29" fillId="0" borderId="42" xfId="59" applyNumberFormat="1" applyFont="1" applyFill="1" applyBorder="1" applyAlignment="1">
      <alignment horizontal="center" vertical="center" wrapText="1"/>
      <protection/>
    </xf>
    <xf numFmtId="3" fontId="29" fillId="0" borderId="43" xfId="59" applyNumberFormat="1" applyFont="1" applyFill="1" applyBorder="1" applyAlignment="1">
      <alignment horizontal="center" vertical="center" wrapText="1"/>
      <protection/>
    </xf>
    <xf numFmtId="3" fontId="29" fillId="0" borderId="44" xfId="59" applyNumberFormat="1" applyFont="1" applyFill="1" applyBorder="1" applyAlignment="1">
      <alignment horizontal="center" vertical="center" wrapText="1"/>
      <protection/>
    </xf>
    <xf numFmtId="0" fontId="32" fillId="0" borderId="25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92" fillId="0" borderId="45" xfId="0" applyFont="1" applyBorder="1" applyAlignment="1">
      <alignment horizontal="center" vertical="top" wrapText="1"/>
    </xf>
    <xf numFmtId="0" fontId="92" fillId="0" borderId="46" xfId="0" applyFont="1" applyBorder="1" applyAlignment="1">
      <alignment horizontal="center" vertical="top" wrapText="1"/>
    </xf>
    <xf numFmtId="0" fontId="92" fillId="0" borderId="47" xfId="0" applyFont="1" applyBorder="1" applyAlignment="1">
      <alignment horizontal="center" vertical="top" wrapText="1"/>
    </xf>
    <xf numFmtId="0" fontId="92" fillId="0" borderId="48" xfId="0" applyFont="1" applyBorder="1" applyAlignment="1">
      <alignment horizontal="center" vertical="top" wrapText="1"/>
    </xf>
    <xf numFmtId="0" fontId="34" fillId="0" borderId="49" xfId="0" applyFont="1" applyBorder="1" applyAlignment="1">
      <alignment horizontal="center" vertical="top" wrapText="1"/>
    </xf>
    <xf numFmtId="0" fontId="34" fillId="0" borderId="50" xfId="0" applyFont="1" applyBorder="1" applyAlignment="1">
      <alignment horizontal="center" vertical="top" wrapText="1"/>
    </xf>
    <xf numFmtId="0" fontId="34" fillId="0" borderId="51" xfId="0" applyFont="1" applyBorder="1" applyAlignment="1">
      <alignment horizontal="center" vertical="top" wrapText="1"/>
    </xf>
    <xf numFmtId="0" fontId="36" fillId="0" borderId="52" xfId="0" applyFont="1" applyBorder="1" applyAlignment="1">
      <alignment vertical="top" wrapText="1"/>
    </xf>
    <xf numFmtId="0" fontId="36" fillId="0" borderId="30" xfId="0" applyFont="1" applyBorder="1" applyAlignment="1">
      <alignment vertical="top" wrapText="1"/>
    </xf>
    <xf numFmtId="0" fontId="36" fillId="0" borderId="49" xfId="0" applyFont="1" applyBorder="1" applyAlignment="1">
      <alignment horizontal="center" vertical="top" wrapText="1"/>
    </xf>
    <xf numFmtId="0" fontId="36" fillId="0" borderId="50" xfId="0" applyFont="1" applyBorder="1" applyAlignment="1">
      <alignment horizontal="center" vertical="top" wrapText="1"/>
    </xf>
    <xf numFmtId="0" fontId="36" fillId="0" borderId="51" xfId="0" applyFont="1" applyBorder="1" applyAlignment="1">
      <alignment horizontal="center" vertical="top" wrapText="1"/>
    </xf>
    <xf numFmtId="219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9" fillId="32" borderId="53" xfId="0" applyFont="1" applyFill="1" applyBorder="1" applyAlignment="1">
      <alignment horizontal="center" vertical="center" wrapText="1"/>
    </xf>
    <xf numFmtId="219" fontId="9" fillId="32" borderId="53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right"/>
    </xf>
    <xf numFmtId="180" fontId="7" fillId="0" borderId="13" xfId="0" applyNumberFormat="1" applyFont="1" applyFill="1" applyBorder="1" applyAlignment="1">
      <alignment horizontal="center"/>
    </xf>
    <xf numFmtId="180" fontId="7" fillId="0" borderId="13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left"/>
    </xf>
    <xf numFmtId="1" fontId="7" fillId="0" borderId="13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/>
    </xf>
    <xf numFmtId="220" fontId="7" fillId="0" borderId="13" xfId="0" applyNumberFormat="1" applyFont="1" applyFill="1" applyBorder="1" applyAlignment="1">
      <alignment horizontal="right" wrapText="1"/>
    </xf>
    <xf numFmtId="220" fontId="7" fillId="0" borderId="13" xfId="0" applyNumberFormat="1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 vertical="top"/>
    </xf>
    <xf numFmtId="219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7" fillId="0" borderId="0" xfId="0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XDO_METADATA" xfId="61"/>
    <cellStyle name="Note" xfId="62"/>
    <cellStyle name="Output" xfId="63"/>
    <cellStyle name="Percent" xfId="64"/>
    <cellStyle name="Percent 2 2" xfId="65"/>
    <cellStyle name="Title" xfId="66"/>
    <cellStyle name="Total" xfId="67"/>
    <cellStyle name="Warning Text" xfId="68"/>
  </cellStyles>
  <dxfs count="23"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YOTI~1.PAN\AppData\Local\Temp\notesC7A056\Dash_Board_Dec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YOTI~1.PAN\AppData\Local\Temp\notesC7A056\TRANSACTION_EXTRACT_Dec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me’s AUM "/>
      <sheetName val="Investment objective"/>
      <sheetName val="Portfolio Dis Ser2"/>
      <sheetName val="Portfolio disclosure"/>
      <sheetName val="Expense ratios"/>
      <sheetName val="Scheme’s past performance"/>
    </sheetNames>
    <sheetDataSet>
      <sheetData sheetId="0">
        <row r="1">
          <cell r="B1">
            <v>43830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xtract Work Book"/>
      <sheetName val="XDO_METADATA"/>
    </sheetNames>
    <sheetDataSet>
      <sheetData sheetId="0">
        <row r="4">
          <cell r="D4">
            <v>43800</v>
          </cell>
        </row>
        <row r="5">
          <cell r="D5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7.140625" style="52" bestFit="1" customWidth="1"/>
    <col min="2" max="2" width="40.8515625" style="0" bestFit="1" customWidth="1"/>
    <col min="3" max="3" width="18.57421875" style="0" bestFit="1" customWidth="1"/>
    <col min="4" max="4" width="13.57421875" style="0" bestFit="1" customWidth="1"/>
    <col min="5" max="5" width="14.140625" style="0" bestFit="1" customWidth="1"/>
    <col min="6" max="6" width="16.421875" style="0" bestFit="1" customWidth="1"/>
    <col min="7" max="7" width="16.421875" style="10" bestFit="1" customWidth="1"/>
    <col min="8" max="8" width="9.140625" style="10" customWidth="1"/>
    <col min="9" max="9" width="11.421875" style="10" bestFit="1" customWidth="1"/>
    <col min="10" max="11" width="9.140625" style="10" customWidth="1"/>
    <col min="12" max="12" width="12.421875" style="10" customWidth="1"/>
    <col min="13" max="252" width="9.140625" style="10" customWidth="1"/>
  </cols>
  <sheetData>
    <row r="1" ht="15">
      <c r="A1" s="51"/>
    </row>
    <row r="2" spans="1:7" ht="15">
      <c r="A2" s="183" t="s">
        <v>96</v>
      </c>
      <c r="B2" s="183"/>
      <c r="C2" s="183"/>
      <c r="D2" s="183"/>
      <c r="E2" s="183"/>
      <c r="F2" s="183"/>
      <c r="G2" s="183"/>
    </row>
    <row r="3" spans="1:7" ht="15">
      <c r="A3" s="184" t="s">
        <v>90</v>
      </c>
      <c r="B3" s="184"/>
      <c r="C3" s="184"/>
      <c r="D3" s="184"/>
      <c r="E3" s="184"/>
      <c r="F3" s="184"/>
      <c r="G3" s="184"/>
    </row>
    <row r="4" spans="1:38" ht="25.5" customHeight="1">
      <c r="A4" s="53" t="s">
        <v>73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2"/>
      <c r="M4" s="12"/>
      <c r="N4" s="12"/>
      <c r="O4" s="12"/>
      <c r="P4" s="11"/>
      <c r="Q4" s="11"/>
      <c r="R4" s="11"/>
      <c r="S4" s="11"/>
      <c r="T4" s="11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3"/>
      <c r="AH4" s="13"/>
      <c r="AI4" s="13"/>
      <c r="AJ4" s="13"/>
      <c r="AK4" s="13"/>
      <c r="AL4" s="13"/>
    </row>
    <row r="5" spans="1:38" ht="15.75" customHeight="1">
      <c r="A5" s="54"/>
      <c r="B5" s="26"/>
      <c r="C5" s="26"/>
      <c r="D5" s="26"/>
      <c r="E5" s="25"/>
      <c r="F5" s="27"/>
      <c r="G5" s="28"/>
      <c r="H5" s="11"/>
      <c r="I5" s="11"/>
      <c r="J5" s="11"/>
      <c r="K5" s="11"/>
      <c r="L5" s="12"/>
      <c r="M5" s="12"/>
      <c r="N5" s="12"/>
      <c r="O5" s="12"/>
      <c r="P5" s="11"/>
      <c r="Q5" s="11"/>
      <c r="R5" s="11"/>
      <c r="S5" s="11"/>
      <c r="T5" s="11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3"/>
      <c r="AH5" s="13"/>
      <c r="AI5" s="13"/>
      <c r="AJ5" s="13"/>
      <c r="AK5" s="13"/>
      <c r="AL5" s="13"/>
    </row>
    <row r="6" spans="1:38" ht="15.75" customHeight="1">
      <c r="A6" s="55"/>
      <c r="B6" s="37" t="s">
        <v>56</v>
      </c>
      <c r="C6" s="36"/>
      <c r="D6" s="36"/>
      <c r="E6" s="30"/>
      <c r="F6" s="30"/>
      <c r="G6" s="44"/>
      <c r="H6" s="11"/>
      <c r="I6" s="11"/>
      <c r="J6" s="11"/>
      <c r="K6" s="11"/>
      <c r="L6" s="12"/>
      <c r="M6" s="12"/>
      <c r="N6" s="12"/>
      <c r="O6" s="12"/>
      <c r="P6" s="11"/>
      <c r="Q6" s="11"/>
      <c r="R6" s="11"/>
      <c r="S6" s="11"/>
      <c r="T6" s="11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3"/>
      <c r="AH6" s="13"/>
      <c r="AI6" s="13"/>
      <c r="AJ6" s="13"/>
      <c r="AK6" s="13"/>
      <c r="AL6" s="13"/>
    </row>
    <row r="7" spans="1:38" ht="15.75" customHeight="1">
      <c r="A7" s="55">
        <v>1</v>
      </c>
      <c r="B7" s="29" t="s">
        <v>12</v>
      </c>
      <c r="C7" s="36" t="s">
        <v>13</v>
      </c>
      <c r="D7" s="36" t="s">
        <v>57</v>
      </c>
      <c r="E7" s="30">
        <v>200</v>
      </c>
      <c r="F7" s="30">
        <v>2532.116857</v>
      </c>
      <c r="G7" s="49">
        <f>F7/$F$33</f>
        <v>0.06171959125405641</v>
      </c>
      <c r="H7" s="11"/>
      <c r="I7" s="11"/>
      <c r="J7" s="11"/>
      <c r="K7" s="11"/>
      <c r="L7" s="12"/>
      <c r="M7" s="12"/>
      <c r="N7" s="12"/>
      <c r="O7" s="12"/>
      <c r="P7" s="11"/>
      <c r="Q7" s="11"/>
      <c r="R7" s="11"/>
      <c r="S7" s="11"/>
      <c r="T7" s="11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3"/>
      <c r="AI7" s="13"/>
      <c r="AJ7" s="13"/>
      <c r="AK7" s="13"/>
      <c r="AL7" s="13"/>
    </row>
    <row r="8" spans="1:38" ht="15.75" customHeight="1">
      <c r="A8" s="55">
        <v>2</v>
      </c>
      <c r="B8" s="29" t="s">
        <v>9</v>
      </c>
      <c r="C8" s="36" t="s">
        <v>89</v>
      </c>
      <c r="D8" s="36" t="s">
        <v>55</v>
      </c>
      <c r="E8" s="30">
        <v>547</v>
      </c>
      <c r="F8" s="30">
        <v>6871.3589872</v>
      </c>
      <c r="G8" s="49">
        <f>F8/$F$33</f>
        <v>0.16748732068879832</v>
      </c>
      <c r="H8" s="11"/>
      <c r="I8" s="11"/>
      <c r="J8" s="11"/>
      <c r="K8" s="11"/>
      <c r="L8" s="12"/>
      <c r="M8" s="12"/>
      <c r="N8" s="12"/>
      <c r="O8" s="12"/>
      <c r="P8" s="11"/>
      <c r="Q8" s="11"/>
      <c r="R8" s="11"/>
      <c r="S8" s="11"/>
      <c r="T8" s="11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3"/>
      <c r="AH8" s="13"/>
      <c r="AI8" s="13"/>
      <c r="AJ8" s="13"/>
      <c r="AK8" s="13"/>
      <c r="AL8" s="13"/>
    </row>
    <row r="9" spans="1:38" ht="15.75" customHeight="1">
      <c r="A9" s="55">
        <v>3</v>
      </c>
      <c r="B9" s="29" t="s">
        <v>17</v>
      </c>
      <c r="C9" s="36" t="s">
        <v>16</v>
      </c>
      <c r="D9" s="36" t="s">
        <v>58</v>
      </c>
      <c r="E9" s="30">
        <v>117143</v>
      </c>
      <c r="F9" s="30">
        <v>621.4973533155201</v>
      </c>
      <c r="G9" s="49">
        <f>F9/$F$33</f>
        <v>0.015148812151410033</v>
      </c>
      <c r="H9" s="11"/>
      <c r="I9" s="11"/>
      <c r="J9" s="11"/>
      <c r="K9" s="11"/>
      <c r="L9" s="12"/>
      <c r="M9" s="12"/>
      <c r="N9" s="12"/>
      <c r="O9" s="12"/>
      <c r="P9" s="11"/>
      <c r="Q9" s="11"/>
      <c r="R9" s="11"/>
      <c r="S9" s="11"/>
      <c r="T9" s="11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3"/>
      <c r="AH9" s="13"/>
      <c r="AI9" s="13"/>
      <c r="AJ9" s="13"/>
      <c r="AK9" s="13"/>
      <c r="AL9" s="13"/>
    </row>
    <row r="10" spans="1:38" ht="15.75" customHeight="1">
      <c r="A10" s="55">
        <v>4</v>
      </c>
      <c r="B10" s="29" t="s">
        <v>91</v>
      </c>
      <c r="C10" s="36" t="s">
        <v>92</v>
      </c>
      <c r="D10" s="36" t="s">
        <v>284</v>
      </c>
      <c r="E10" s="30">
        <v>100</v>
      </c>
      <c r="F10" s="30">
        <v>1000.3893443000001</v>
      </c>
      <c r="G10" s="49">
        <f>F10/$F$33</f>
        <v>0.024384191138106512</v>
      </c>
      <c r="H10" s="11"/>
      <c r="I10" s="11"/>
      <c r="J10" s="11"/>
      <c r="K10" s="11"/>
      <c r="L10" s="12"/>
      <c r="M10" s="12"/>
      <c r="N10" s="12"/>
      <c r="O10" s="12"/>
      <c r="P10" s="11"/>
      <c r="Q10" s="11"/>
      <c r="R10" s="11"/>
      <c r="S10" s="11"/>
      <c r="T10" s="11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3"/>
      <c r="AH10" s="13"/>
      <c r="AI10" s="13"/>
      <c r="AJ10" s="13"/>
      <c r="AK10" s="13"/>
      <c r="AL10" s="13"/>
    </row>
    <row r="11" spans="1:7" ht="15">
      <c r="A11" s="55"/>
      <c r="B11" s="29"/>
      <c r="C11" s="29"/>
      <c r="D11" s="29"/>
      <c r="E11" s="29"/>
      <c r="F11" s="29"/>
      <c r="G11" s="63"/>
    </row>
    <row r="12" spans="1:7" ht="15">
      <c r="A12" s="55"/>
      <c r="B12" s="37" t="s">
        <v>59</v>
      </c>
      <c r="C12" s="29"/>
      <c r="D12" s="29"/>
      <c r="E12" s="29"/>
      <c r="F12" s="29"/>
      <c r="G12" s="63"/>
    </row>
    <row r="13" spans="1:7" ht="15">
      <c r="A13" s="55">
        <v>5</v>
      </c>
      <c r="B13" s="29" t="s">
        <v>11</v>
      </c>
      <c r="C13" s="36" t="s">
        <v>74</v>
      </c>
      <c r="D13" s="36" t="s">
        <v>62</v>
      </c>
      <c r="E13" s="30">
        <v>340</v>
      </c>
      <c r="F13" s="30">
        <v>2125</v>
      </c>
      <c r="G13" s="49">
        <f aca="true" t="shared" si="0" ref="G13:G25">F13/$F$33</f>
        <v>0.05179623959782749</v>
      </c>
    </row>
    <row r="14" spans="1:8" ht="15">
      <c r="A14" s="55">
        <v>6</v>
      </c>
      <c r="B14" s="29" t="s">
        <v>8</v>
      </c>
      <c r="C14" s="36" t="s">
        <v>74</v>
      </c>
      <c r="D14" s="36" t="s">
        <v>60</v>
      </c>
      <c r="E14" s="30">
        <v>578</v>
      </c>
      <c r="F14" s="30">
        <v>5780</v>
      </c>
      <c r="G14" s="49">
        <f t="shared" si="0"/>
        <v>0.14088577170609076</v>
      </c>
      <c r="H14" s="62"/>
    </row>
    <row r="15" spans="1:7" ht="15">
      <c r="A15" s="55">
        <v>7</v>
      </c>
      <c r="B15" s="29" t="s">
        <v>14</v>
      </c>
      <c r="C15" s="36" t="s">
        <v>74</v>
      </c>
      <c r="D15" s="36" t="s">
        <v>65</v>
      </c>
      <c r="E15" s="30">
        <v>150</v>
      </c>
      <c r="F15" s="30">
        <v>1545.960712261776</v>
      </c>
      <c r="G15" s="49">
        <f t="shared" si="0"/>
        <v>0.03768233009935953</v>
      </c>
    </row>
    <row r="16" spans="1:7" ht="15">
      <c r="A16" s="55">
        <v>8</v>
      </c>
      <c r="B16" s="29" t="s">
        <v>14</v>
      </c>
      <c r="C16" s="36" t="s">
        <v>74</v>
      </c>
      <c r="D16" s="36" t="s">
        <v>70</v>
      </c>
      <c r="E16" s="30">
        <v>20</v>
      </c>
      <c r="F16" s="30">
        <v>205.88612880750608</v>
      </c>
      <c r="G16" s="49">
        <f t="shared" si="0"/>
        <v>0.005018412827097768</v>
      </c>
    </row>
    <row r="17" spans="1:7" ht="15">
      <c r="A17" s="55">
        <v>9</v>
      </c>
      <c r="B17" s="29" t="s">
        <v>19</v>
      </c>
      <c r="C17" s="36" t="s">
        <v>20</v>
      </c>
      <c r="D17" s="36" t="s">
        <v>71</v>
      </c>
      <c r="E17" s="30">
        <v>20</v>
      </c>
      <c r="F17" s="30">
        <v>201.8769863</v>
      </c>
      <c r="G17" s="49">
        <f t="shared" si="0"/>
        <v>0.004920691177262182</v>
      </c>
    </row>
    <row r="18" spans="1:7" ht="15">
      <c r="A18" s="55">
        <v>10</v>
      </c>
      <c r="B18" s="29" t="s">
        <v>6</v>
      </c>
      <c r="C18" s="36" t="s">
        <v>7</v>
      </c>
      <c r="D18" s="36" t="s">
        <v>69</v>
      </c>
      <c r="E18" s="30">
        <v>25</v>
      </c>
      <c r="F18" s="30">
        <v>252.27206280000001</v>
      </c>
      <c r="G18" s="49">
        <f t="shared" si="0"/>
        <v>0.006149056098177404</v>
      </c>
    </row>
    <row r="19" spans="1:7" ht="15">
      <c r="A19" s="55">
        <v>11</v>
      </c>
      <c r="B19" s="29" t="s">
        <v>6</v>
      </c>
      <c r="C19" s="36" t="s">
        <v>7</v>
      </c>
      <c r="D19" s="36" t="s">
        <v>67</v>
      </c>
      <c r="E19" s="30">
        <v>35</v>
      </c>
      <c r="F19" s="30">
        <v>353.180888</v>
      </c>
      <c r="G19" s="49">
        <f t="shared" si="0"/>
        <v>0.00860867853939834</v>
      </c>
    </row>
    <row r="20" spans="1:7" ht="15">
      <c r="A20" s="55">
        <v>12</v>
      </c>
      <c r="B20" s="29" t="s">
        <v>6</v>
      </c>
      <c r="C20" s="36" t="s">
        <v>7</v>
      </c>
      <c r="D20" s="36" t="s">
        <v>72</v>
      </c>
      <c r="E20" s="30">
        <v>16</v>
      </c>
      <c r="F20" s="30">
        <v>161.4541202</v>
      </c>
      <c r="G20" s="49">
        <f t="shared" si="0"/>
        <v>0.003935395903028536</v>
      </c>
    </row>
    <row r="21" spans="1:7" ht="15">
      <c r="A21" s="55">
        <v>13</v>
      </c>
      <c r="B21" s="29" t="s">
        <v>6</v>
      </c>
      <c r="C21" s="36" t="s">
        <v>7</v>
      </c>
      <c r="D21" s="36" t="s">
        <v>61</v>
      </c>
      <c r="E21" s="30">
        <v>580</v>
      </c>
      <c r="F21" s="30">
        <v>5852.7118579</v>
      </c>
      <c r="G21" s="49">
        <f t="shared" si="0"/>
        <v>0.14265810150062797</v>
      </c>
    </row>
    <row r="22" spans="1:7" ht="15">
      <c r="A22" s="55">
        <v>14</v>
      </c>
      <c r="B22" s="29" t="s">
        <v>18</v>
      </c>
      <c r="C22" s="36" t="s">
        <v>94</v>
      </c>
      <c r="D22" s="36" t="s">
        <v>68</v>
      </c>
      <c r="E22" s="30">
        <v>26606</v>
      </c>
      <c r="F22" s="30">
        <v>256.3326721</v>
      </c>
      <c r="G22" s="49">
        <f t="shared" si="0"/>
        <v>0.0062480322356908</v>
      </c>
    </row>
    <row r="23" spans="1:7" ht="15">
      <c r="A23" s="55">
        <v>15</v>
      </c>
      <c r="B23" s="29" t="s">
        <v>15</v>
      </c>
      <c r="C23" s="73" t="s">
        <v>103</v>
      </c>
      <c r="D23" s="36" t="s">
        <v>66</v>
      </c>
      <c r="E23" s="30">
        <v>113</v>
      </c>
      <c r="F23" s="30">
        <v>714.3255634999999</v>
      </c>
      <c r="G23" s="49">
        <f t="shared" si="0"/>
        <v>0.017411472017834884</v>
      </c>
    </row>
    <row r="24" spans="1:7" ht="15">
      <c r="A24" s="55">
        <v>16</v>
      </c>
      <c r="B24" s="29" t="s">
        <v>10</v>
      </c>
      <c r="C24" s="36" t="s">
        <v>74</v>
      </c>
      <c r="D24" s="36" t="s">
        <v>64</v>
      </c>
      <c r="E24" s="30">
        <v>245000</v>
      </c>
      <c r="F24" s="30">
        <v>2480.2347405</v>
      </c>
      <c r="G24" s="49">
        <f t="shared" si="0"/>
        <v>0.06045498017778517</v>
      </c>
    </row>
    <row r="25" spans="1:7" ht="15">
      <c r="A25" s="55">
        <v>17</v>
      </c>
      <c r="B25" s="29" t="s">
        <v>10</v>
      </c>
      <c r="C25" s="36" t="s">
        <v>74</v>
      </c>
      <c r="D25" s="36" t="s">
        <v>63</v>
      </c>
      <c r="E25" s="30">
        <v>266000</v>
      </c>
      <c r="F25" s="30">
        <v>2692.8262896</v>
      </c>
      <c r="G25" s="49">
        <f t="shared" si="0"/>
        <v>0.06563683561950606</v>
      </c>
    </row>
    <row r="26" spans="1:8" ht="15">
      <c r="A26" s="56"/>
      <c r="B26" s="40" t="s">
        <v>21</v>
      </c>
      <c r="C26" s="32"/>
      <c r="D26" s="32"/>
      <c r="E26" s="33"/>
      <c r="F26" s="64">
        <f>SUM(F7:F25)</f>
        <v>33647.4245637848</v>
      </c>
      <c r="G26" s="49">
        <f>SUM(G7:G25)</f>
        <v>0.8201459127320583</v>
      </c>
      <c r="H26" s="60"/>
    </row>
    <row r="27" spans="1:7" ht="15.75" customHeight="1">
      <c r="A27" s="54"/>
      <c r="B27" s="37" t="s">
        <v>22</v>
      </c>
      <c r="C27" s="26"/>
      <c r="D27" s="26"/>
      <c r="E27" s="65"/>
      <c r="F27" s="66"/>
      <c r="G27" s="67"/>
    </row>
    <row r="28" spans="1:7" ht="15">
      <c r="A28" s="55"/>
      <c r="B28" s="29" t="s">
        <v>22</v>
      </c>
      <c r="C28" s="36"/>
      <c r="D28" s="36"/>
      <c r="E28" s="30">
        <v>74153.11823800001</v>
      </c>
      <c r="F28" s="30">
        <v>7408.89746</v>
      </c>
      <c r="G28" s="49">
        <f>F28/$F$33</f>
        <v>0.1805896602324214</v>
      </c>
    </row>
    <row r="29" spans="1:7" ht="15">
      <c r="A29" s="56"/>
      <c r="B29" s="40" t="s">
        <v>21</v>
      </c>
      <c r="C29" s="32"/>
      <c r="D29" s="32"/>
      <c r="E29" s="33"/>
      <c r="F29" s="30">
        <f>F28</f>
        <v>7408.89746</v>
      </c>
      <c r="G29" s="49">
        <f>G28</f>
        <v>0.1805896602324214</v>
      </c>
    </row>
    <row r="30" spans="1:7" ht="15">
      <c r="A30" s="56"/>
      <c r="B30" s="42" t="s">
        <v>23</v>
      </c>
      <c r="C30" s="32"/>
      <c r="D30" s="32"/>
      <c r="E30" s="33"/>
      <c r="F30" s="34"/>
      <c r="G30" s="50"/>
    </row>
    <row r="31" spans="1:7" ht="15">
      <c r="A31" s="56"/>
      <c r="B31" s="42" t="s">
        <v>24</v>
      </c>
      <c r="C31" s="32"/>
      <c r="D31" s="32"/>
      <c r="E31" s="33"/>
      <c r="F31" s="30">
        <f>F33-(F26+F29)</f>
        <v>-30.177722584798175</v>
      </c>
      <c r="G31" s="49">
        <f>F31/$F$33</f>
        <v>-0.0007355729644795182</v>
      </c>
    </row>
    <row r="32" spans="1:7" ht="15">
      <c r="A32" s="56"/>
      <c r="B32" s="42" t="s">
        <v>21</v>
      </c>
      <c r="C32" s="32"/>
      <c r="D32" s="32"/>
      <c r="E32" s="33"/>
      <c r="F32" s="30">
        <f>XDO_?NET_RECEIVABLE?</f>
        <v>-30.177722584798175</v>
      </c>
      <c r="G32" s="49">
        <f>G31</f>
        <v>-0.0007355729644795182</v>
      </c>
    </row>
    <row r="33" spans="1:34" ht="15">
      <c r="A33" s="57"/>
      <c r="B33" s="41" t="s">
        <v>25</v>
      </c>
      <c r="C33" s="39"/>
      <c r="D33" s="39"/>
      <c r="E33" s="39"/>
      <c r="F33" s="43">
        <v>41026.1443012</v>
      </c>
      <c r="G33" s="59" t="s">
        <v>26</v>
      </c>
      <c r="AB33" s="9"/>
      <c r="AC33" s="9"/>
      <c r="AD33" s="9"/>
      <c r="AE33" s="9"/>
      <c r="AF33" s="9"/>
      <c r="AG33" s="9"/>
      <c r="AH33" s="9"/>
    </row>
    <row r="34" spans="1:34" ht="15">
      <c r="A34" s="58"/>
      <c r="B34" s="14"/>
      <c r="C34" s="14"/>
      <c r="D34" s="14"/>
      <c r="E34" s="14"/>
      <c r="F34" s="16"/>
      <c r="AB34" s="9"/>
      <c r="AC34" s="9"/>
      <c r="AD34" s="9"/>
      <c r="AE34" s="9"/>
      <c r="AF34" s="9"/>
      <c r="AG34" s="9"/>
      <c r="AH34" s="9"/>
    </row>
    <row r="35" spans="1:34" ht="15">
      <c r="A35" s="58"/>
      <c r="B35" s="14"/>
      <c r="C35" s="14"/>
      <c r="D35" s="14"/>
      <c r="E35" s="14"/>
      <c r="F35" s="61"/>
      <c r="AB35" s="9"/>
      <c r="AC35" s="9"/>
      <c r="AD35" s="9"/>
      <c r="AE35" s="9"/>
      <c r="AF35" s="9"/>
      <c r="AG35" s="9"/>
      <c r="AH35" s="9"/>
    </row>
    <row r="36" spans="1:6" ht="15">
      <c r="A36" s="58"/>
      <c r="B36" s="14"/>
      <c r="C36" s="15"/>
      <c r="D36" s="15"/>
      <c r="E36" s="14"/>
      <c r="F36" s="61"/>
    </row>
    <row r="37" spans="1:6" ht="15">
      <c r="A37" s="58"/>
      <c r="B37" s="14"/>
      <c r="C37" s="14"/>
      <c r="D37" s="14"/>
      <c r="E37" s="14"/>
      <c r="F37" s="14"/>
    </row>
  </sheetData>
  <sheetProtection/>
  <mergeCells count="2">
    <mergeCell ref="A2:G2"/>
    <mergeCell ref="A3:G3"/>
  </mergeCells>
  <conditionalFormatting sqref="H4:H10">
    <cfRule type="cellIs" priority="2" dxfId="21" operator="lessThan" stopIfTrue="1">
      <formula>0</formula>
    </cfRule>
  </conditionalFormatting>
  <conditionalFormatting sqref="C26:E26 C29:E32 F30">
    <cfRule type="cellIs" priority="3" dxfId="22" operator="lessThan" stopIfTrue="1">
      <formula>0</formula>
    </cfRule>
  </conditionalFormatting>
  <conditionalFormatting sqref="G30">
    <cfRule type="cellIs" priority="4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G1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75" customWidth="1"/>
    <col min="2" max="2" width="7.57421875" style="75" customWidth="1"/>
    <col min="3" max="3" width="61.28125" style="75" customWidth="1"/>
    <col min="4" max="4" width="16.421875" style="75" customWidth="1"/>
    <col min="5" max="5" width="15.7109375" style="80" customWidth="1"/>
    <col min="6" max="6" width="16.8515625" style="75" customWidth="1"/>
    <col min="7" max="7" width="15.8515625" style="75" customWidth="1"/>
    <col min="8" max="16384" width="9.140625" style="75" customWidth="1"/>
  </cols>
  <sheetData>
    <row r="4" spans="2:7" ht="30.75" customHeight="1">
      <c r="B4" s="185" t="s">
        <v>109</v>
      </c>
      <c r="C4" s="185"/>
      <c r="D4" s="185"/>
      <c r="E4" s="185"/>
      <c r="F4" s="185"/>
      <c r="G4" s="185"/>
    </row>
    <row r="5" spans="2:7" ht="15.75" customHeight="1">
      <c r="B5" s="186" t="s">
        <v>110</v>
      </c>
      <c r="C5" s="186"/>
      <c r="D5" s="186"/>
      <c r="E5" s="186"/>
      <c r="F5" s="186"/>
      <c r="G5" s="186"/>
    </row>
    <row r="6" spans="2:7" ht="15.75" hidden="1">
      <c r="B6" s="76"/>
      <c r="C6" s="76"/>
      <c r="D6" s="76"/>
      <c r="E6" s="76"/>
      <c r="F6" s="76"/>
      <c r="G6" s="76"/>
    </row>
    <row r="7" spans="2:7" s="77" customFormat="1" ht="15.75" customHeight="1" hidden="1">
      <c r="B7" s="187" t="s">
        <v>111</v>
      </c>
      <c r="C7" s="187"/>
      <c r="D7" s="187"/>
      <c r="E7" s="187"/>
      <c r="F7" s="187"/>
      <c r="G7" s="187"/>
    </row>
    <row r="8" spans="2:7" s="77" customFormat="1" ht="15.75" hidden="1">
      <c r="B8" s="188" t="s">
        <v>73</v>
      </c>
      <c r="C8" s="189" t="s">
        <v>112</v>
      </c>
      <c r="D8" s="189" t="s">
        <v>0</v>
      </c>
      <c r="E8" s="189" t="s">
        <v>3</v>
      </c>
      <c r="F8" s="78" t="s">
        <v>113</v>
      </c>
      <c r="G8" s="190" t="s">
        <v>114</v>
      </c>
    </row>
    <row r="9" spans="2:7" ht="15.75" hidden="1">
      <c r="B9" s="188"/>
      <c r="C9" s="189"/>
      <c r="D9" s="189"/>
      <c r="E9" s="189"/>
      <c r="F9" s="78" t="s">
        <v>115</v>
      </c>
      <c r="G9" s="190"/>
    </row>
    <row r="10" spans="3:7" ht="15.75" hidden="1">
      <c r="C10" s="79" t="s">
        <v>116</v>
      </c>
      <c r="F10" s="81"/>
      <c r="G10" s="82"/>
    </row>
    <row r="11" spans="2:7" ht="15.75" hidden="1">
      <c r="B11" s="75">
        <v>1</v>
      </c>
      <c r="C11" s="75" t="s">
        <v>117</v>
      </c>
      <c r="D11" s="75" t="s">
        <v>57</v>
      </c>
      <c r="E11" s="80">
        <v>0</v>
      </c>
      <c r="F11" s="83">
        <v>0</v>
      </c>
      <c r="G11" s="83">
        <v>0</v>
      </c>
    </row>
    <row r="12" spans="6:7" ht="15.75" hidden="1">
      <c r="F12" s="81"/>
      <c r="G12" s="82"/>
    </row>
    <row r="13" spans="3:7" ht="15.75" hidden="1">
      <c r="C13" s="79" t="s">
        <v>118</v>
      </c>
      <c r="F13" s="81"/>
      <c r="G13" s="82"/>
    </row>
    <row r="14" spans="2:7" ht="15.75" hidden="1">
      <c r="B14" s="75">
        <v>2</v>
      </c>
      <c r="C14" s="75" t="s">
        <v>119</v>
      </c>
      <c r="D14" s="75" t="s">
        <v>66</v>
      </c>
      <c r="E14" s="80">
        <v>0</v>
      </c>
      <c r="F14" s="81">
        <v>0</v>
      </c>
      <c r="G14" s="82">
        <v>0</v>
      </c>
    </row>
    <row r="15" spans="2:7" ht="15.75" hidden="1">
      <c r="B15" s="75">
        <v>3</v>
      </c>
      <c r="C15" s="75" t="s">
        <v>120</v>
      </c>
      <c r="D15" s="75" t="s">
        <v>63</v>
      </c>
      <c r="E15" s="80">
        <v>0</v>
      </c>
      <c r="F15" s="81">
        <v>0</v>
      </c>
      <c r="G15" s="82">
        <v>0</v>
      </c>
    </row>
    <row r="16" spans="2:7" ht="15.75" hidden="1">
      <c r="B16" s="75">
        <v>4</v>
      </c>
      <c r="C16" s="75" t="s">
        <v>121</v>
      </c>
      <c r="D16" s="75" t="s">
        <v>62</v>
      </c>
      <c r="E16" s="80">
        <v>0</v>
      </c>
      <c r="F16" s="81">
        <v>0</v>
      </c>
      <c r="G16" s="82">
        <v>0</v>
      </c>
    </row>
    <row r="17" spans="2:7" ht="15.75" hidden="1">
      <c r="B17" s="75">
        <v>5</v>
      </c>
      <c r="C17" s="75" t="s">
        <v>122</v>
      </c>
      <c r="D17" s="75" t="s">
        <v>72</v>
      </c>
      <c r="E17" s="80">
        <v>0</v>
      </c>
      <c r="F17" s="81">
        <v>0</v>
      </c>
      <c r="G17" s="82">
        <v>0</v>
      </c>
    </row>
    <row r="18" spans="2:7" ht="15.75" hidden="1">
      <c r="B18" s="75">
        <v>6</v>
      </c>
      <c r="C18" s="75" t="s">
        <v>122</v>
      </c>
      <c r="D18" s="75" t="s">
        <v>61</v>
      </c>
      <c r="E18" s="80">
        <v>0</v>
      </c>
      <c r="F18" s="81">
        <v>0</v>
      </c>
      <c r="G18" s="82">
        <v>0</v>
      </c>
    </row>
    <row r="19" spans="1:7" s="77" customFormat="1" ht="15.75" hidden="1">
      <c r="A19" s="77" t="s">
        <v>123</v>
      </c>
      <c r="C19" s="84" t="s">
        <v>21</v>
      </c>
      <c r="D19" s="84"/>
      <c r="E19" s="84"/>
      <c r="F19" s="85">
        <v>0</v>
      </c>
      <c r="G19" s="86">
        <v>0</v>
      </c>
    </row>
    <row r="20" spans="1:7" ht="15.75" hidden="1">
      <c r="A20" s="75" t="s">
        <v>124</v>
      </c>
      <c r="C20" s="75" t="s">
        <v>125</v>
      </c>
      <c r="D20" s="87"/>
      <c r="F20" s="81">
        <v>3.4999999997671692E-06</v>
      </c>
      <c r="G20" s="82">
        <v>1</v>
      </c>
    </row>
    <row r="21" spans="3:7" s="77" customFormat="1" ht="15.75" hidden="1">
      <c r="C21" s="84" t="s">
        <v>21</v>
      </c>
      <c r="D21" s="84"/>
      <c r="E21" s="84"/>
      <c r="F21" s="85">
        <v>3.4999999997671692E-06</v>
      </c>
      <c r="G21" s="88">
        <v>1</v>
      </c>
    </row>
    <row r="22" ht="15.75">
      <c r="C22" s="89"/>
    </row>
    <row r="23" spans="2:7" ht="15.75">
      <c r="B23" s="187" t="s">
        <v>96</v>
      </c>
      <c r="C23" s="187"/>
      <c r="D23" s="187"/>
      <c r="E23" s="187"/>
      <c r="F23" s="187"/>
      <c r="G23" s="187"/>
    </row>
    <row r="24" spans="2:7" ht="15.75">
      <c r="B24" s="188" t="s">
        <v>73</v>
      </c>
      <c r="C24" s="188" t="s">
        <v>112</v>
      </c>
      <c r="D24" s="189" t="s">
        <v>0</v>
      </c>
      <c r="E24" s="188" t="s">
        <v>3</v>
      </c>
      <c r="F24" s="78" t="s">
        <v>113</v>
      </c>
      <c r="G24" s="188" t="s">
        <v>114</v>
      </c>
    </row>
    <row r="25" spans="2:7" ht="15.75">
      <c r="B25" s="188"/>
      <c r="C25" s="188"/>
      <c r="D25" s="189"/>
      <c r="E25" s="188"/>
      <c r="F25" s="78" t="s">
        <v>115</v>
      </c>
      <c r="G25" s="188"/>
    </row>
    <row r="26" spans="3:7" ht="15.75">
      <c r="C26" s="75" t="s">
        <v>116</v>
      </c>
      <c r="E26" s="75"/>
      <c r="F26" s="81"/>
      <c r="G26" s="82"/>
    </row>
    <row r="27" spans="2:7" s="79" customFormat="1" ht="15.75">
      <c r="B27" s="75">
        <v>1</v>
      </c>
      <c r="C27" s="75" t="s">
        <v>12</v>
      </c>
      <c r="D27" s="75" t="s">
        <v>57</v>
      </c>
      <c r="E27" s="90">
        <v>200</v>
      </c>
      <c r="F27" s="81">
        <v>2532.116857</v>
      </c>
      <c r="G27" s="82">
        <f>F27/$F$47</f>
        <v>0.06171959125405641</v>
      </c>
    </row>
    <row r="28" spans="2:7" s="79" customFormat="1" ht="15.75">
      <c r="B28" s="75">
        <v>2</v>
      </c>
      <c r="C28" s="75" t="s">
        <v>9</v>
      </c>
      <c r="D28" s="75" t="s">
        <v>55</v>
      </c>
      <c r="E28" s="90">
        <v>547</v>
      </c>
      <c r="F28" s="81">
        <v>6871.3589872</v>
      </c>
      <c r="G28" s="82">
        <f>F28/$F$47</f>
        <v>0.16748732068879832</v>
      </c>
    </row>
    <row r="29" spans="2:7" s="79" customFormat="1" ht="15.75">
      <c r="B29" s="75">
        <v>3</v>
      </c>
      <c r="C29" s="75" t="s">
        <v>17</v>
      </c>
      <c r="D29" s="75" t="s">
        <v>58</v>
      </c>
      <c r="E29" s="90">
        <v>117143</v>
      </c>
      <c r="F29" s="91">
        <v>621.4973533155201</v>
      </c>
      <c r="G29" s="82">
        <f>F29/$F$47</f>
        <v>0.015148812151410033</v>
      </c>
    </row>
    <row r="30" spans="2:7" s="79" customFormat="1" ht="15.75">
      <c r="B30" s="75">
        <v>4</v>
      </c>
      <c r="C30" s="75" t="s">
        <v>91</v>
      </c>
      <c r="D30" s="75" t="s">
        <v>92</v>
      </c>
      <c r="E30" s="90">
        <v>100</v>
      </c>
      <c r="F30" s="81">
        <v>1000.3893443000001</v>
      </c>
      <c r="G30" s="82">
        <f>F30/$F$47</f>
        <v>0.024384191138106512</v>
      </c>
    </row>
    <row r="31" spans="3:7" ht="15.75">
      <c r="C31" s="75" t="s">
        <v>118</v>
      </c>
      <c r="E31" s="90"/>
      <c r="F31" s="81"/>
      <c r="G31" s="82"/>
    </row>
    <row r="32" spans="2:7" s="79" customFormat="1" ht="15.75">
      <c r="B32" s="75">
        <v>5</v>
      </c>
      <c r="C32" s="75" t="s">
        <v>11</v>
      </c>
      <c r="D32" s="75" t="s">
        <v>62</v>
      </c>
      <c r="E32" s="90">
        <v>340</v>
      </c>
      <c r="F32" s="80">
        <v>2125</v>
      </c>
      <c r="G32" s="82">
        <f aca="true" t="shared" si="0" ref="G32:G46">F32/$F$47</f>
        <v>0.05179623959782749</v>
      </c>
    </row>
    <row r="33" spans="2:7" s="79" customFormat="1" ht="15.75">
      <c r="B33" s="75">
        <v>6</v>
      </c>
      <c r="C33" s="75" t="s">
        <v>8</v>
      </c>
      <c r="D33" s="75" t="s">
        <v>60</v>
      </c>
      <c r="E33" s="90">
        <v>578</v>
      </c>
      <c r="F33" s="81">
        <v>5780</v>
      </c>
      <c r="G33" s="82">
        <f t="shared" si="0"/>
        <v>0.14088577170609076</v>
      </c>
    </row>
    <row r="34" spans="2:7" s="79" customFormat="1" ht="15.75">
      <c r="B34" s="75">
        <v>7</v>
      </c>
      <c r="C34" s="75" t="s">
        <v>14</v>
      </c>
      <c r="D34" s="92" t="s">
        <v>65</v>
      </c>
      <c r="E34" s="90">
        <v>150</v>
      </c>
      <c r="F34" s="81">
        <v>1545.960712261776</v>
      </c>
      <c r="G34" s="82">
        <f t="shared" si="0"/>
        <v>0.03768233009935953</v>
      </c>
    </row>
    <row r="35" spans="2:7" s="79" customFormat="1" ht="15.75">
      <c r="B35" s="75">
        <v>8</v>
      </c>
      <c r="C35" s="75" t="s">
        <v>14</v>
      </c>
      <c r="D35" s="75" t="s">
        <v>70</v>
      </c>
      <c r="E35" s="90">
        <v>20</v>
      </c>
      <c r="F35" s="81">
        <v>205.88612880750608</v>
      </c>
      <c r="G35" s="82">
        <f t="shared" si="0"/>
        <v>0.005018412827097768</v>
      </c>
    </row>
    <row r="36" spans="2:7" s="79" customFormat="1" ht="15.75">
      <c r="B36" s="75">
        <v>9</v>
      </c>
      <c r="C36" s="75" t="s">
        <v>19</v>
      </c>
      <c r="D36" s="75" t="s">
        <v>71</v>
      </c>
      <c r="E36" s="90">
        <v>20</v>
      </c>
      <c r="F36" s="81">
        <v>201.8769863</v>
      </c>
      <c r="G36" s="82">
        <f t="shared" si="0"/>
        <v>0.004920691177262182</v>
      </c>
    </row>
    <row r="37" spans="2:7" s="79" customFormat="1" ht="15.75">
      <c r="B37" s="75">
        <v>10</v>
      </c>
      <c r="C37" s="75" t="s">
        <v>6</v>
      </c>
      <c r="D37" s="75" t="s">
        <v>69</v>
      </c>
      <c r="E37" s="90">
        <v>25</v>
      </c>
      <c r="F37" s="81">
        <v>252.27206280000001</v>
      </c>
      <c r="G37" s="82">
        <f t="shared" si="0"/>
        <v>0.006149056098177404</v>
      </c>
    </row>
    <row r="38" spans="2:7" s="79" customFormat="1" ht="15.75">
      <c r="B38" s="75">
        <v>11</v>
      </c>
      <c r="C38" s="75" t="s">
        <v>6</v>
      </c>
      <c r="D38" s="75" t="s">
        <v>67</v>
      </c>
      <c r="E38" s="90">
        <v>35</v>
      </c>
      <c r="F38" s="81">
        <v>353.180888</v>
      </c>
      <c r="G38" s="82">
        <f t="shared" si="0"/>
        <v>0.00860867853939834</v>
      </c>
    </row>
    <row r="39" spans="2:7" s="79" customFormat="1" ht="15.75">
      <c r="B39" s="75">
        <v>12</v>
      </c>
      <c r="C39" s="75" t="s">
        <v>6</v>
      </c>
      <c r="D39" s="75" t="s">
        <v>72</v>
      </c>
      <c r="E39" s="90">
        <v>16</v>
      </c>
      <c r="F39" s="81">
        <v>161.4541202</v>
      </c>
      <c r="G39" s="82">
        <f t="shared" si="0"/>
        <v>0.003935395903028536</v>
      </c>
    </row>
    <row r="40" spans="2:7" s="79" customFormat="1" ht="15.75">
      <c r="B40" s="75">
        <v>13</v>
      </c>
      <c r="C40" s="75" t="s">
        <v>6</v>
      </c>
      <c r="D40" s="75" t="s">
        <v>61</v>
      </c>
      <c r="E40" s="90">
        <v>580</v>
      </c>
      <c r="F40" s="81">
        <v>5852.7118579</v>
      </c>
      <c r="G40" s="82">
        <f t="shared" si="0"/>
        <v>0.14265810150062797</v>
      </c>
    </row>
    <row r="41" spans="1:7" s="79" customFormat="1" ht="15.75">
      <c r="A41" s="93"/>
      <c r="B41" s="75">
        <v>14</v>
      </c>
      <c r="C41" s="75" t="s">
        <v>18</v>
      </c>
      <c r="D41" s="92" t="s">
        <v>68</v>
      </c>
      <c r="E41" s="90">
        <v>26606</v>
      </c>
      <c r="F41" s="81">
        <v>256.3326721</v>
      </c>
      <c r="G41" s="82">
        <f t="shared" si="0"/>
        <v>0.0062480322356908</v>
      </c>
    </row>
    <row r="42" spans="1:7" s="79" customFormat="1" ht="15.75">
      <c r="A42" s="93" t="s">
        <v>123</v>
      </c>
      <c r="B42" s="75">
        <v>15</v>
      </c>
      <c r="C42" s="75" t="s">
        <v>15</v>
      </c>
      <c r="D42" s="75" t="s">
        <v>66</v>
      </c>
      <c r="E42" s="90">
        <v>113</v>
      </c>
      <c r="F42" s="81">
        <v>714.3255634999999</v>
      </c>
      <c r="G42" s="82">
        <f t="shared" si="0"/>
        <v>0.017411472017834884</v>
      </c>
    </row>
    <row r="43" spans="2:7" s="79" customFormat="1" ht="15.75">
      <c r="B43" s="75">
        <v>16</v>
      </c>
      <c r="C43" s="75" t="s">
        <v>10</v>
      </c>
      <c r="D43" s="92" t="s">
        <v>64</v>
      </c>
      <c r="E43" s="90">
        <v>245000</v>
      </c>
      <c r="F43" s="80">
        <v>2480.2347405</v>
      </c>
      <c r="G43" s="82">
        <f t="shared" si="0"/>
        <v>0.06045498017778517</v>
      </c>
    </row>
    <row r="44" spans="2:7" s="79" customFormat="1" ht="15.75">
      <c r="B44" s="75">
        <v>17</v>
      </c>
      <c r="C44" s="75" t="s">
        <v>10</v>
      </c>
      <c r="D44" s="92" t="s">
        <v>63</v>
      </c>
      <c r="E44" s="90">
        <v>266000</v>
      </c>
      <c r="F44" s="80">
        <v>2692.8262896</v>
      </c>
      <c r="G44" s="82">
        <f t="shared" si="0"/>
        <v>0.06563683561950606</v>
      </c>
    </row>
    <row r="45" spans="3:7" ht="15.75">
      <c r="C45" s="84" t="s">
        <v>21</v>
      </c>
      <c r="D45" s="84"/>
      <c r="E45" s="84"/>
      <c r="F45" s="85">
        <f>SUM(F27:F44)</f>
        <v>33647.4245637848</v>
      </c>
      <c r="G45" s="86">
        <f t="shared" si="0"/>
        <v>0.8201459127320581</v>
      </c>
    </row>
    <row r="46" spans="3:7" ht="15.75">
      <c r="C46" s="75" t="s">
        <v>126</v>
      </c>
      <c r="D46" s="87"/>
      <c r="E46" s="87"/>
      <c r="F46" s="81">
        <f>F47-F45</f>
        <v>7378.719737415202</v>
      </c>
      <c r="G46" s="82">
        <f t="shared" si="0"/>
        <v>0.1798540872679419</v>
      </c>
    </row>
    <row r="47" spans="2:7" ht="15.75">
      <c r="B47" s="77"/>
      <c r="C47" s="84" t="s">
        <v>21</v>
      </c>
      <c r="D47" s="84"/>
      <c r="E47" s="84"/>
      <c r="F47" s="85">
        <v>41026.1443012</v>
      </c>
      <c r="G47" s="94">
        <v>1</v>
      </c>
    </row>
    <row r="49" spans="2:7" ht="15.75">
      <c r="B49" s="187" t="s">
        <v>97</v>
      </c>
      <c r="C49" s="187"/>
      <c r="D49" s="187"/>
      <c r="E49" s="187"/>
      <c r="F49" s="187"/>
      <c r="G49" s="187"/>
    </row>
    <row r="50" spans="2:7" ht="15.75">
      <c r="B50" s="188" t="s">
        <v>73</v>
      </c>
      <c r="C50" s="188" t="s">
        <v>112</v>
      </c>
      <c r="D50" s="189" t="s">
        <v>0</v>
      </c>
      <c r="E50" s="188" t="s">
        <v>3</v>
      </c>
      <c r="F50" s="78" t="s">
        <v>113</v>
      </c>
      <c r="G50" s="188" t="s">
        <v>114</v>
      </c>
    </row>
    <row r="51" spans="2:7" ht="15.75">
      <c r="B51" s="188"/>
      <c r="C51" s="188"/>
      <c r="D51" s="189"/>
      <c r="E51" s="188"/>
      <c r="F51" s="78" t="s">
        <v>115</v>
      </c>
      <c r="G51" s="188"/>
    </row>
    <row r="52" spans="2:7" ht="15.75">
      <c r="B52" s="77"/>
      <c r="C52" s="75" t="s">
        <v>116</v>
      </c>
      <c r="D52" s="77"/>
      <c r="E52" s="77"/>
      <c r="F52" s="95"/>
      <c r="G52" s="96"/>
    </row>
    <row r="53" spans="2:7" s="79" customFormat="1" ht="15.75">
      <c r="B53" s="75">
        <v>1</v>
      </c>
      <c r="C53" s="75" t="s">
        <v>12</v>
      </c>
      <c r="D53" s="75" t="s">
        <v>76</v>
      </c>
      <c r="E53" s="97">
        <v>299</v>
      </c>
      <c r="F53" s="98">
        <v>3785.5147012</v>
      </c>
      <c r="G53" s="82">
        <f>F53/$F$72</f>
        <v>0.07786545207500149</v>
      </c>
    </row>
    <row r="54" spans="2:7" s="79" customFormat="1" ht="15.75">
      <c r="B54" s="75">
        <v>2</v>
      </c>
      <c r="C54" s="75" t="s">
        <v>17</v>
      </c>
      <c r="D54" s="75" t="s">
        <v>75</v>
      </c>
      <c r="E54" s="97">
        <v>458496</v>
      </c>
      <c r="F54" s="98">
        <v>4619.2575223</v>
      </c>
      <c r="G54" s="82">
        <f>F54/$F$72</f>
        <v>0.0950149724978542</v>
      </c>
    </row>
    <row r="55" spans="2:7" s="79" customFormat="1" ht="15.75">
      <c r="B55" s="75">
        <v>3</v>
      </c>
      <c r="C55" s="75" t="s">
        <v>9</v>
      </c>
      <c r="D55" s="75" t="s">
        <v>55</v>
      </c>
      <c r="E55" s="97">
        <v>619</v>
      </c>
      <c r="F55" s="98">
        <v>7775.8157461</v>
      </c>
      <c r="G55" s="82">
        <f>F55/$F$72</f>
        <v>0.1599432193804609</v>
      </c>
    </row>
    <row r="56" spans="2:7" s="79" customFormat="1" ht="15.75">
      <c r="B56" s="75">
        <v>4</v>
      </c>
      <c r="C56" s="75" t="s">
        <v>91</v>
      </c>
      <c r="D56" s="75" t="s">
        <v>92</v>
      </c>
      <c r="E56" s="97">
        <v>200</v>
      </c>
      <c r="F56" s="98">
        <v>2000.7786885</v>
      </c>
      <c r="G56" s="82">
        <f>F56/$F$72</f>
        <v>0.04115465118460523</v>
      </c>
    </row>
    <row r="57" spans="3:7" ht="15.75">
      <c r="C57" s="75" t="s">
        <v>118</v>
      </c>
      <c r="E57" s="99"/>
      <c r="F57" s="81"/>
      <c r="G57" s="82"/>
    </row>
    <row r="58" spans="2:7" s="79" customFormat="1" ht="15.75">
      <c r="B58" s="75">
        <v>5</v>
      </c>
      <c r="C58" s="75" t="s">
        <v>11</v>
      </c>
      <c r="D58" s="92" t="s">
        <v>62</v>
      </c>
      <c r="E58" s="99">
        <v>286</v>
      </c>
      <c r="F58" s="99">
        <v>1787.5</v>
      </c>
      <c r="G58" s="82">
        <f aca="true" t="shared" si="1" ref="G58:G71">F58/$F$72</f>
        <v>0.0367676542214838</v>
      </c>
    </row>
    <row r="59" spans="2:7" s="79" customFormat="1" ht="15.75">
      <c r="B59" s="75">
        <v>6</v>
      </c>
      <c r="C59" s="75" t="s">
        <v>27</v>
      </c>
      <c r="D59" s="75" t="s">
        <v>77</v>
      </c>
      <c r="E59" s="99">
        <v>650</v>
      </c>
      <c r="F59" s="81">
        <v>6356.028688300001</v>
      </c>
      <c r="G59" s="82">
        <f t="shared" si="1"/>
        <v>0.1307391692493682</v>
      </c>
    </row>
    <row r="60" spans="2:7" s="79" customFormat="1" ht="15.75">
      <c r="B60" s="75">
        <v>7</v>
      </c>
      <c r="C60" s="75" t="s">
        <v>8</v>
      </c>
      <c r="D60" s="75" t="s">
        <v>60</v>
      </c>
      <c r="E60" s="99">
        <v>380</v>
      </c>
      <c r="F60" s="81">
        <v>3800</v>
      </c>
      <c r="G60" s="82">
        <f t="shared" si="1"/>
        <v>0.07816340477853899</v>
      </c>
    </row>
    <row r="61" spans="2:7" s="79" customFormat="1" ht="15.75">
      <c r="B61" s="75">
        <v>8</v>
      </c>
      <c r="C61" s="75" t="s">
        <v>14</v>
      </c>
      <c r="D61" s="75" t="s">
        <v>65</v>
      </c>
      <c r="E61" s="99">
        <v>552</v>
      </c>
      <c r="F61" s="99">
        <v>5686.087452515408</v>
      </c>
      <c r="G61" s="82">
        <f t="shared" si="1"/>
        <v>0.11695893556766668</v>
      </c>
    </row>
    <row r="62" spans="2:7" s="79" customFormat="1" ht="15.75">
      <c r="B62" s="75">
        <v>9</v>
      </c>
      <c r="C62" s="75" t="s">
        <v>14</v>
      </c>
      <c r="D62" s="75" t="s">
        <v>70</v>
      </c>
      <c r="E62" s="99">
        <v>85</v>
      </c>
      <c r="F62" s="99">
        <v>863.872422630214</v>
      </c>
      <c r="G62" s="82">
        <f t="shared" si="1"/>
        <v>0.01776926574922698</v>
      </c>
    </row>
    <row r="63" spans="2:7" s="79" customFormat="1" ht="15.75">
      <c r="B63" s="75">
        <v>10</v>
      </c>
      <c r="C63" s="75" t="s">
        <v>19</v>
      </c>
      <c r="D63" s="75" t="s">
        <v>78</v>
      </c>
      <c r="E63" s="99">
        <v>120</v>
      </c>
      <c r="F63" s="99">
        <v>1211.2619178</v>
      </c>
      <c r="G63" s="82">
        <f t="shared" si="1"/>
        <v>0.024914830414166002</v>
      </c>
    </row>
    <row r="64" spans="2:7" s="79" customFormat="1" ht="15.75">
      <c r="B64" s="75">
        <v>11</v>
      </c>
      <c r="C64" s="75" t="s">
        <v>6</v>
      </c>
      <c r="D64" s="75" t="s">
        <v>67</v>
      </c>
      <c r="E64" s="99">
        <v>40</v>
      </c>
      <c r="F64" s="81">
        <v>403.63530049999997</v>
      </c>
      <c r="G64" s="82">
        <f t="shared" si="1"/>
        <v>0.008302502467339136</v>
      </c>
    </row>
    <row r="65" spans="2:7" s="79" customFormat="1" ht="15.75">
      <c r="B65" s="75">
        <v>12</v>
      </c>
      <c r="C65" s="75" t="s">
        <v>6</v>
      </c>
      <c r="D65" s="75" t="s">
        <v>72</v>
      </c>
      <c r="E65" s="99">
        <v>47</v>
      </c>
      <c r="F65" s="99">
        <v>474.2714781</v>
      </c>
      <c r="G65" s="82">
        <f t="shared" si="1"/>
        <v>0.009755440399380602</v>
      </c>
    </row>
    <row r="66" spans="2:7" s="79" customFormat="1" ht="15.75">
      <c r="B66" s="75">
        <v>13</v>
      </c>
      <c r="C66" s="75" t="s">
        <v>6</v>
      </c>
      <c r="D66" s="75" t="s">
        <v>61</v>
      </c>
      <c r="E66" s="99">
        <v>261</v>
      </c>
      <c r="F66" s="81">
        <v>2633.7203361</v>
      </c>
      <c r="G66" s="82">
        <f t="shared" si="1"/>
        <v>0.054173828606330014</v>
      </c>
    </row>
    <row r="67" spans="2:7" s="79" customFormat="1" ht="15.75">
      <c r="B67" s="75">
        <v>14</v>
      </c>
      <c r="C67" s="75" t="s">
        <v>18</v>
      </c>
      <c r="D67" s="75" t="s">
        <v>68</v>
      </c>
      <c r="E67" s="99">
        <v>9624</v>
      </c>
      <c r="F67" s="99">
        <v>92.72824990000001</v>
      </c>
      <c r="G67" s="82">
        <f t="shared" si="1"/>
        <v>0.0019073567714050573</v>
      </c>
    </row>
    <row r="68" spans="2:7" s="79" customFormat="1" ht="15.75">
      <c r="B68" s="75">
        <v>15</v>
      </c>
      <c r="C68" s="75" t="s">
        <v>15</v>
      </c>
      <c r="D68" s="75" t="s">
        <v>66</v>
      </c>
      <c r="E68" s="99">
        <v>173</v>
      </c>
      <c r="F68" s="81">
        <v>1093.6134734</v>
      </c>
      <c r="G68" s="82">
        <f t="shared" si="1"/>
        <v>0.02249488226121794</v>
      </c>
    </row>
    <row r="69" spans="2:7" s="79" customFormat="1" ht="15.75">
      <c r="B69" s="75">
        <v>16</v>
      </c>
      <c r="C69" s="75" t="s">
        <v>10</v>
      </c>
      <c r="D69" s="75" t="s">
        <v>63</v>
      </c>
      <c r="E69" s="99">
        <v>61000</v>
      </c>
      <c r="F69" s="99">
        <v>617.5278333</v>
      </c>
      <c r="G69" s="82">
        <f t="shared" si="1"/>
        <v>0.01270212578848475</v>
      </c>
    </row>
    <row r="70" spans="1:7" ht="15.75">
      <c r="A70" s="77"/>
      <c r="B70" s="77"/>
      <c r="C70" s="84" t="s">
        <v>21</v>
      </c>
      <c r="D70" s="84"/>
      <c r="E70" s="84"/>
      <c r="F70" s="85">
        <f>SUM(F53:F69)</f>
        <v>43201.61381064563</v>
      </c>
      <c r="G70" s="86">
        <f t="shared" si="1"/>
        <v>0.8886276914125301</v>
      </c>
    </row>
    <row r="71" spans="2:7" ht="15.75">
      <c r="B71" s="77"/>
      <c r="C71" s="75" t="s">
        <v>126</v>
      </c>
      <c r="D71" s="77"/>
      <c r="E71" s="77"/>
      <c r="F71" s="100">
        <f>F72-F70</f>
        <v>5414.487429654371</v>
      </c>
      <c r="G71" s="82">
        <f t="shared" si="1"/>
        <v>0.11137230858746994</v>
      </c>
    </row>
    <row r="72" spans="2:7" ht="15.75">
      <c r="B72" s="77"/>
      <c r="C72" s="84" t="s">
        <v>21</v>
      </c>
      <c r="D72" s="84"/>
      <c r="E72" s="84"/>
      <c r="F72" s="85">
        <v>48616.1012403</v>
      </c>
      <c r="G72" s="94">
        <v>1</v>
      </c>
    </row>
    <row r="74" spans="2:7" ht="15.75">
      <c r="B74" s="187" t="s">
        <v>101</v>
      </c>
      <c r="C74" s="187"/>
      <c r="D74" s="187"/>
      <c r="E74" s="187"/>
      <c r="F74" s="187"/>
      <c r="G74" s="187"/>
    </row>
    <row r="75" spans="2:7" ht="15.75">
      <c r="B75" s="188" t="s">
        <v>73</v>
      </c>
      <c r="C75" s="188" t="s">
        <v>112</v>
      </c>
      <c r="D75" s="189" t="s">
        <v>0</v>
      </c>
      <c r="E75" s="188" t="s">
        <v>3</v>
      </c>
      <c r="F75" s="78" t="s">
        <v>113</v>
      </c>
      <c r="G75" s="188" t="s">
        <v>114</v>
      </c>
    </row>
    <row r="76" spans="2:7" ht="15.75">
      <c r="B76" s="188"/>
      <c r="C76" s="188"/>
      <c r="D76" s="189"/>
      <c r="E76" s="188"/>
      <c r="F76" s="78" t="s">
        <v>115</v>
      </c>
      <c r="G76" s="188"/>
    </row>
    <row r="77" spans="3:7" ht="15.75">
      <c r="C77" s="75" t="s">
        <v>116</v>
      </c>
      <c r="E77" s="99"/>
      <c r="F77" s="81"/>
      <c r="G77" s="82"/>
    </row>
    <row r="78" spans="2:7" s="79" customFormat="1" ht="15.75">
      <c r="B78" s="75">
        <v>1</v>
      </c>
      <c r="C78" s="75" t="s">
        <v>17</v>
      </c>
      <c r="D78" s="75" t="s">
        <v>58</v>
      </c>
      <c r="E78" s="99">
        <v>150000</v>
      </c>
      <c r="F78" s="98">
        <v>799.1247895</v>
      </c>
      <c r="G78" s="82">
        <f>F78/$F$96</f>
        <v>0.04807121851570437</v>
      </c>
    </row>
    <row r="79" spans="2:7" s="79" customFormat="1" ht="15.75">
      <c r="B79" s="75">
        <v>2</v>
      </c>
      <c r="C79" s="75" t="s">
        <v>9</v>
      </c>
      <c r="D79" s="75" t="s">
        <v>55</v>
      </c>
      <c r="E79" s="99">
        <v>230</v>
      </c>
      <c r="F79" s="98">
        <v>2889.2368685</v>
      </c>
      <c r="G79" s="82">
        <f>F79/$F$96</f>
        <v>0.17380156225186516</v>
      </c>
    </row>
    <row r="80" spans="2:7" s="79" customFormat="1" ht="15.75">
      <c r="B80" s="75">
        <v>3</v>
      </c>
      <c r="C80" s="75" t="s">
        <v>12</v>
      </c>
      <c r="D80" s="75" t="s">
        <v>76</v>
      </c>
      <c r="E80" s="99">
        <v>77</v>
      </c>
      <c r="F80" s="98">
        <v>974.8649899</v>
      </c>
      <c r="G80" s="82"/>
    </row>
    <row r="81" spans="2:7" s="79" customFormat="1" ht="15.75">
      <c r="B81" s="75">
        <v>4</v>
      </c>
      <c r="C81" s="75" t="s">
        <v>91</v>
      </c>
      <c r="D81" s="75" t="s">
        <v>92</v>
      </c>
      <c r="E81" s="99">
        <v>200</v>
      </c>
      <c r="F81" s="98">
        <v>2000.7786885</v>
      </c>
      <c r="G81" s="82">
        <f>F81/$F$96</f>
        <v>0.12035650852056054</v>
      </c>
    </row>
    <row r="82" spans="3:7" ht="15.75">
      <c r="C82" s="75" t="s">
        <v>118</v>
      </c>
      <c r="E82" s="99"/>
      <c r="F82" s="81"/>
      <c r="G82" s="82"/>
    </row>
    <row r="83" spans="2:7" s="79" customFormat="1" ht="15.75">
      <c r="B83" s="75">
        <v>5</v>
      </c>
      <c r="C83" s="75" t="s">
        <v>14</v>
      </c>
      <c r="D83" s="75" t="s">
        <v>65</v>
      </c>
      <c r="E83" s="99">
        <v>146</v>
      </c>
      <c r="F83" s="81">
        <v>1504.801026594959</v>
      </c>
      <c r="G83" s="82">
        <f aca="true" t="shared" si="2" ref="G83:G95">F83/$F$96</f>
        <v>0.09052105493731843</v>
      </c>
    </row>
    <row r="84" spans="2:7" s="79" customFormat="1" ht="15.75">
      <c r="B84" s="75">
        <v>6</v>
      </c>
      <c r="C84" s="75" t="s">
        <v>19</v>
      </c>
      <c r="D84" s="75" t="s">
        <v>71</v>
      </c>
      <c r="E84" s="99">
        <v>100</v>
      </c>
      <c r="F84" s="81">
        <v>895.8480636428573</v>
      </c>
      <c r="G84" s="82">
        <f t="shared" si="2"/>
        <v>0.053889590950108326</v>
      </c>
    </row>
    <row r="85" spans="2:7" s="79" customFormat="1" ht="15.75">
      <c r="B85" s="75">
        <v>7</v>
      </c>
      <c r="C85" s="75" t="s">
        <v>19</v>
      </c>
      <c r="D85" s="75" t="s">
        <v>83</v>
      </c>
      <c r="E85" s="99">
        <v>180</v>
      </c>
      <c r="F85" s="81">
        <v>968.7994147567429</v>
      </c>
      <c r="G85" s="82">
        <f t="shared" si="2"/>
        <v>0.05827796731696544</v>
      </c>
    </row>
    <row r="86" spans="2:7" s="79" customFormat="1" ht="15.75">
      <c r="B86" s="75">
        <v>8</v>
      </c>
      <c r="C86" s="75" t="s">
        <v>6</v>
      </c>
      <c r="D86" s="75" t="s">
        <v>88</v>
      </c>
      <c r="E86" s="99">
        <v>125</v>
      </c>
      <c r="F86" s="81">
        <v>252.27206280000001</v>
      </c>
      <c r="G86" s="82">
        <f t="shared" si="2"/>
        <v>0.015175383889484879</v>
      </c>
    </row>
    <row r="87" spans="2:7" s="79" customFormat="1" ht="15.75">
      <c r="B87" s="75">
        <v>9</v>
      </c>
      <c r="C87" s="75" t="s">
        <v>6</v>
      </c>
      <c r="D87" s="75" t="s">
        <v>69</v>
      </c>
      <c r="E87" s="99">
        <v>98</v>
      </c>
      <c r="F87" s="99">
        <v>988.9064863</v>
      </c>
      <c r="G87" s="82">
        <f t="shared" si="2"/>
        <v>0.05948750485423992</v>
      </c>
    </row>
    <row r="88" spans="2:7" s="79" customFormat="1" ht="15.75">
      <c r="B88" s="75">
        <v>10</v>
      </c>
      <c r="C88" s="75" t="s">
        <v>6</v>
      </c>
      <c r="D88" s="75" t="s">
        <v>67</v>
      </c>
      <c r="E88" s="99">
        <v>8</v>
      </c>
      <c r="F88" s="81">
        <v>80.7270601</v>
      </c>
      <c r="G88" s="82">
        <f t="shared" si="2"/>
        <v>0.0048561228448757805</v>
      </c>
    </row>
    <row r="89" spans="2:7" s="79" customFormat="1" ht="15.75">
      <c r="B89" s="75">
        <v>11</v>
      </c>
      <c r="C89" s="75" t="s">
        <v>6</v>
      </c>
      <c r="D89" s="75" t="s">
        <v>72</v>
      </c>
      <c r="E89" s="99">
        <v>43</v>
      </c>
      <c r="F89" s="81">
        <v>433.9079481</v>
      </c>
      <c r="G89" s="82">
        <f t="shared" si="2"/>
        <v>0.026101660294966994</v>
      </c>
    </row>
    <row r="90" spans="2:7" s="79" customFormat="1" ht="15.75">
      <c r="B90" s="75">
        <v>12</v>
      </c>
      <c r="C90" s="75" t="s">
        <v>6</v>
      </c>
      <c r="D90" s="75" t="s">
        <v>61</v>
      </c>
      <c r="E90" s="99">
        <v>4</v>
      </c>
      <c r="F90" s="81">
        <v>40.3635301</v>
      </c>
      <c r="G90" s="82">
        <f t="shared" si="2"/>
        <v>0.0024280614254456314</v>
      </c>
    </row>
    <row r="91" spans="2:7" s="79" customFormat="1" ht="15.75">
      <c r="B91" s="75">
        <v>13</v>
      </c>
      <c r="C91" s="75" t="s">
        <v>15</v>
      </c>
      <c r="D91" s="75" t="s">
        <v>66</v>
      </c>
      <c r="E91" s="99">
        <v>165</v>
      </c>
      <c r="F91" s="81">
        <v>1043.041752</v>
      </c>
      <c r="G91" s="82">
        <f t="shared" si="2"/>
        <v>0.06274400273925569</v>
      </c>
    </row>
    <row r="92" spans="2:7" s="79" customFormat="1" ht="15.75">
      <c r="B92" s="75">
        <v>14</v>
      </c>
      <c r="C92" s="75" t="s">
        <v>29</v>
      </c>
      <c r="D92" s="75" t="s">
        <v>81</v>
      </c>
      <c r="E92" s="99">
        <v>5</v>
      </c>
      <c r="F92" s="81">
        <v>35.457377</v>
      </c>
      <c r="G92" s="82">
        <f t="shared" si="2"/>
        <v>0.0021329326034638173</v>
      </c>
    </row>
    <row r="93" spans="2:7" s="79" customFormat="1" ht="15.75">
      <c r="B93" s="75">
        <v>15</v>
      </c>
      <c r="C93" s="75" t="s">
        <v>30</v>
      </c>
      <c r="D93" s="75" t="s">
        <v>82</v>
      </c>
      <c r="E93" s="99">
        <v>100</v>
      </c>
      <c r="F93" s="81">
        <v>80.5470548</v>
      </c>
      <c r="G93" s="82">
        <f t="shared" si="2"/>
        <v>0.004845294656057236</v>
      </c>
    </row>
    <row r="94" spans="1:7" ht="15.75">
      <c r="A94" s="77"/>
      <c r="B94" s="101"/>
      <c r="C94" s="102" t="s">
        <v>21</v>
      </c>
      <c r="D94" s="102"/>
      <c r="E94" s="102"/>
      <c r="F94" s="103">
        <f>SUM(F78:F93)</f>
        <v>12988.67711259456</v>
      </c>
      <c r="G94" s="88">
        <f t="shared" si="2"/>
        <v>0.7813317067790213</v>
      </c>
    </row>
    <row r="95" spans="2:7" ht="15.75">
      <c r="B95" s="77"/>
      <c r="C95" s="75" t="s">
        <v>126</v>
      </c>
      <c r="D95" s="77"/>
      <c r="E95" s="77"/>
      <c r="F95" s="100">
        <f>F96-F94</f>
        <v>3635.09100010544</v>
      </c>
      <c r="G95" s="82">
        <f t="shared" si="2"/>
        <v>0.21866829322097875</v>
      </c>
    </row>
    <row r="96" spans="2:7" ht="15.75">
      <c r="B96" s="77"/>
      <c r="C96" s="84" t="s">
        <v>21</v>
      </c>
      <c r="D96" s="84"/>
      <c r="E96" s="84"/>
      <c r="F96" s="85">
        <v>16623.7681127</v>
      </c>
      <c r="G96" s="86">
        <v>1</v>
      </c>
    </row>
    <row r="98" spans="2:7" ht="15.75">
      <c r="B98" s="187" t="s">
        <v>102</v>
      </c>
      <c r="C98" s="187"/>
      <c r="D98" s="187"/>
      <c r="E98" s="187"/>
      <c r="F98" s="187"/>
      <c r="G98" s="187"/>
    </row>
    <row r="99" spans="2:7" ht="15.75">
      <c r="B99" s="188" t="s">
        <v>73</v>
      </c>
      <c r="C99" s="188" t="s">
        <v>112</v>
      </c>
      <c r="D99" s="189" t="s">
        <v>0</v>
      </c>
      <c r="E99" s="188" t="s">
        <v>3</v>
      </c>
      <c r="F99" s="78" t="s">
        <v>113</v>
      </c>
      <c r="G99" s="188" t="s">
        <v>114</v>
      </c>
    </row>
    <row r="100" spans="2:7" ht="15.75">
      <c r="B100" s="188"/>
      <c r="C100" s="188"/>
      <c r="D100" s="189"/>
      <c r="E100" s="188"/>
      <c r="F100" s="78" t="s">
        <v>115</v>
      </c>
      <c r="G100" s="188"/>
    </row>
    <row r="101" spans="2:7" ht="15.75">
      <c r="B101" s="77"/>
      <c r="C101" s="75" t="s">
        <v>116</v>
      </c>
      <c r="D101" s="77"/>
      <c r="E101" s="77"/>
      <c r="F101" s="95"/>
      <c r="G101" s="96"/>
    </row>
    <row r="102" spans="2:7" s="79" customFormat="1" ht="15.75">
      <c r="B102" s="75">
        <v>1</v>
      </c>
      <c r="C102" s="75" t="s">
        <v>17</v>
      </c>
      <c r="D102" s="75" t="s">
        <v>75</v>
      </c>
      <c r="E102" s="97">
        <v>340000</v>
      </c>
      <c r="F102" s="81">
        <v>3365.188157487805</v>
      </c>
      <c r="G102" s="82">
        <f>F102/$F$116</f>
        <v>0.18961274423647595</v>
      </c>
    </row>
    <row r="103" spans="2:7" s="79" customFormat="1" ht="15.75">
      <c r="B103" s="75">
        <v>2</v>
      </c>
      <c r="C103" s="75" t="s">
        <v>9</v>
      </c>
      <c r="D103" s="75" t="s">
        <v>55</v>
      </c>
      <c r="E103" s="97">
        <v>215</v>
      </c>
      <c r="F103" s="81">
        <v>2700.8083770999997</v>
      </c>
      <c r="G103" s="82">
        <f aca="true" t="shared" si="3" ref="G103:G115">F103/$F$116</f>
        <v>0.15217802514231324</v>
      </c>
    </row>
    <row r="104" spans="2:7" s="79" customFormat="1" ht="15.75">
      <c r="B104" s="75">
        <v>3</v>
      </c>
      <c r="C104" s="75" t="s">
        <v>17</v>
      </c>
      <c r="D104" s="75" t="s">
        <v>58</v>
      </c>
      <c r="E104" s="97">
        <v>70000</v>
      </c>
      <c r="F104" s="81">
        <v>441.6668835121951</v>
      </c>
      <c r="G104" s="82">
        <f t="shared" si="3"/>
        <v>0.024885880343652897</v>
      </c>
    </row>
    <row r="105" spans="2:7" s="79" customFormat="1" ht="15.75">
      <c r="B105" s="75">
        <v>4</v>
      </c>
      <c r="C105" s="75" t="s">
        <v>12</v>
      </c>
      <c r="D105" s="75" t="s">
        <v>76</v>
      </c>
      <c r="E105" s="97">
        <v>125</v>
      </c>
      <c r="F105" s="81">
        <v>1582.5730356</v>
      </c>
      <c r="G105" s="82">
        <f t="shared" si="3"/>
        <v>0.0891706502553427</v>
      </c>
    </row>
    <row r="106" spans="3:7" ht="15.75">
      <c r="C106" s="75" t="s">
        <v>118</v>
      </c>
      <c r="E106" s="99"/>
      <c r="F106" s="81"/>
      <c r="G106" s="82"/>
    </row>
    <row r="107" spans="2:7" s="79" customFormat="1" ht="15.75">
      <c r="B107" s="75">
        <v>5</v>
      </c>
      <c r="C107" s="75" t="s">
        <v>6</v>
      </c>
      <c r="D107" s="75" t="s">
        <v>72</v>
      </c>
      <c r="E107" s="99">
        <v>43</v>
      </c>
      <c r="F107" s="81">
        <v>433.9079481</v>
      </c>
      <c r="G107" s="82">
        <f t="shared" si="3"/>
        <v>0.02444870032072123</v>
      </c>
    </row>
    <row r="108" spans="2:7" s="79" customFormat="1" ht="15.75">
      <c r="B108" s="75">
        <v>6</v>
      </c>
      <c r="C108" s="75" t="s">
        <v>19</v>
      </c>
      <c r="D108" s="75" t="s">
        <v>84</v>
      </c>
      <c r="E108" s="99">
        <v>410</v>
      </c>
      <c r="F108" s="81">
        <v>4138.4782192</v>
      </c>
      <c r="G108" s="82">
        <f t="shared" si="3"/>
        <v>0.23318405253488114</v>
      </c>
    </row>
    <row r="109" spans="2:7" s="79" customFormat="1" ht="15.75">
      <c r="B109" s="75">
        <v>7</v>
      </c>
      <c r="C109" s="75" t="s">
        <v>30</v>
      </c>
      <c r="D109" s="75" t="s">
        <v>82</v>
      </c>
      <c r="E109" s="99">
        <v>100</v>
      </c>
      <c r="F109" s="81">
        <v>80.5470548</v>
      </c>
      <c r="G109" s="82">
        <f t="shared" si="3"/>
        <v>0.0045384529440978694</v>
      </c>
    </row>
    <row r="110" spans="2:7" s="79" customFormat="1" ht="15.75">
      <c r="B110" s="75">
        <v>8</v>
      </c>
      <c r="C110" s="75" t="s">
        <v>27</v>
      </c>
      <c r="D110" s="75" t="s">
        <v>79</v>
      </c>
      <c r="E110" s="99">
        <v>100</v>
      </c>
      <c r="F110" s="81">
        <v>1008.8934426000001</v>
      </c>
      <c r="G110" s="82">
        <f t="shared" si="3"/>
        <v>0.056846466034273985</v>
      </c>
    </row>
    <row r="111" spans="2:7" s="79" customFormat="1" ht="15.75">
      <c r="B111" s="75">
        <v>9</v>
      </c>
      <c r="C111" s="75" t="s">
        <v>27</v>
      </c>
      <c r="D111" s="75" t="s">
        <v>85</v>
      </c>
      <c r="E111" s="99">
        <v>160</v>
      </c>
      <c r="F111" s="81">
        <v>1614.2295081999998</v>
      </c>
      <c r="G111" s="82">
        <f t="shared" si="3"/>
        <v>0.09095434565709218</v>
      </c>
    </row>
    <row r="112" spans="2:7" s="79" customFormat="1" ht="15.75">
      <c r="B112" s="75">
        <v>10</v>
      </c>
      <c r="C112" s="75" t="s">
        <v>15</v>
      </c>
      <c r="D112" s="75" t="s">
        <v>66</v>
      </c>
      <c r="E112" s="99">
        <v>24</v>
      </c>
      <c r="F112" s="81">
        <v>151.7151639</v>
      </c>
      <c r="G112" s="82">
        <f t="shared" si="3"/>
        <v>0.008548445799488696</v>
      </c>
    </row>
    <row r="113" spans="2:7" s="79" customFormat="1" ht="15.75">
      <c r="B113" s="75">
        <v>11</v>
      </c>
      <c r="C113" s="75" t="s">
        <v>6</v>
      </c>
      <c r="D113" s="75" t="s">
        <v>67</v>
      </c>
      <c r="E113" s="99">
        <v>24</v>
      </c>
      <c r="F113" s="81">
        <v>242.18118030000002</v>
      </c>
      <c r="G113" s="82">
        <f t="shared" si="3"/>
        <v>0.013645786223553292</v>
      </c>
    </row>
    <row r="114" spans="1:7" ht="15.75">
      <c r="A114" s="77"/>
      <c r="B114" s="77"/>
      <c r="C114" s="84" t="s">
        <v>21</v>
      </c>
      <c r="D114" s="84"/>
      <c r="E114" s="84"/>
      <c r="F114" s="85">
        <f>SUM(F102:F113)</f>
        <v>15760.1889708</v>
      </c>
      <c r="G114" s="86">
        <f t="shared" si="3"/>
        <v>0.8880135494918933</v>
      </c>
    </row>
    <row r="115" spans="2:7" ht="15.75">
      <c r="B115" s="77"/>
      <c r="C115" s="75" t="s">
        <v>126</v>
      </c>
      <c r="D115" s="77"/>
      <c r="E115" s="77"/>
      <c r="F115" s="100">
        <f>F116-F114</f>
        <v>1987.5007798999995</v>
      </c>
      <c r="G115" s="82">
        <f t="shared" si="3"/>
        <v>0.11198645050810678</v>
      </c>
    </row>
    <row r="116" spans="2:7" ht="15.75">
      <c r="B116" s="77"/>
      <c r="C116" s="84" t="s">
        <v>21</v>
      </c>
      <c r="D116" s="84"/>
      <c r="E116" s="84"/>
      <c r="F116" s="85">
        <v>17747.6897507</v>
      </c>
      <c r="G116" s="86">
        <v>1</v>
      </c>
    </row>
    <row r="120" ht="15.75">
      <c r="F120" s="104"/>
    </row>
  </sheetData>
  <sheetProtection/>
  <mergeCells count="32">
    <mergeCell ref="B98:G98"/>
    <mergeCell ref="B99:B100"/>
    <mergeCell ref="C99:C100"/>
    <mergeCell ref="D99:D100"/>
    <mergeCell ref="E99:E100"/>
    <mergeCell ref="G99:G100"/>
    <mergeCell ref="B74:G74"/>
    <mergeCell ref="B75:B76"/>
    <mergeCell ref="C75:C76"/>
    <mergeCell ref="D75:D76"/>
    <mergeCell ref="E75:E76"/>
    <mergeCell ref="G75:G76"/>
    <mergeCell ref="B49:G49"/>
    <mergeCell ref="B50:B51"/>
    <mergeCell ref="C50:C51"/>
    <mergeCell ref="D50:D51"/>
    <mergeCell ref="E50:E51"/>
    <mergeCell ref="G50:G51"/>
    <mergeCell ref="B23:G23"/>
    <mergeCell ref="B24:B25"/>
    <mergeCell ref="C24:C25"/>
    <mergeCell ref="D24:D25"/>
    <mergeCell ref="E24:E25"/>
    <mergeCell ref="G24:G25"/>
    <mergeCell ref="B4:G4"/>
    <mergeCell ref="B5:G5"/>
    <mergeCell ref="B7:G7"/>
    <mergeCell ref="B8:B9"/>
    <mergeCell ref="C8:C9"/>
    <mergeCell ref="D8:D9"/>
    <mergeCell ref="E8:E9"/>
    <mergeCell ref="G8:G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140625" style="0" bestFit="1" customWidth="1"/>
    <col min="2" max="2" width="7.421875" style="0" bestFit="1" customWidth="1"/>
  </cols>
  <sheetData>
    <row r="1" spans="1:2" ht="15">
      <c r="A1" t="s">
        <v>127</v>
      </c>
      <c r="B1" s="105">
        <f>+'[1]scheme’s AUM '!B1</f>
        <v>43830</v>
      </c>
    </row>
    <row r="2" spans="1:2" ht="15">
      <c r="A2" t="s">
        <v>128</v>
      </c>
      <c r="B2">
        <v>1.17</v>
      </c>
    </row>
    <row r="3" spans="1:5" ht="15">
      <c r="A3" t="s">
        <v>129</v>
      </c>
      <c r="B3">
        <v>1.17</v>
      </c>
      <c r="E3" s="106"/>
    </row>
    <row r="4" spans="1:2" ht="15">
      <c r="A4" t="s">
        <v>130</v>
      </c>
      <c r="B4">
        <v>1.17</v>
      </c>
    </row>
    <row r="5" spans="1:2" ht="15">
      <c r="A5" t="s">
        <v>131</v>
      </c>
      <c r="B5">
        <v>1.17</v>
      </c>
    </row>
    <row r="6" spans="1:2" ht="15">
      <c r="A6" t="s">
        <v>132</v>
      </c>
      <c r="B6">
        <v>1.17</v>
      </c>
    </row>
    <row r="7" spans="1:2" ht="15">
      <c r="A7" t="s">
        <v>133</v>
      </c>
      <c r="B7">
        <v>1.17</v>
      </c>
    </row>
    <row r="8" spans="1:5" ht="15">
      <c r="A8" t="s">
        <v>134</v>
      </c>
      <c r="B8">
        <v>1.17</v>
      </c>
      <c r="E8" s="10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34.00390625" style="107" customWidth="1"/>
    <col min="2" max="2" width="9.140625" style="107" customWidth="1"/>
    <col min="3" max="3" width="11.421875" style="107" customWidth="1"/>
    <col min="4" max="4" width="9.140625" style="107" customWidth="1"/>
    <col min="5" max="5" width="11.421875" style="107" customWidth="1"/>
    <col min="6" max="6" width="9.140625" style="107" customWidth="1"/>
    <col min="7" max="7" width="11.57421875" style="107" customWidth="1"/>
    <col min="8" max="8" width="9.140625" style="107" customWidth="1"/>
    <col min="9" max="9" width="12.7109375" style="107" customWidth="1"/>
    <col min="10" max="11" width="10.7109375" style="107" bestFit="1" customWidth="1"/>
    <col min="12" max="16384" width="9.140625" style="107" customWidth="1"/>
  </cols>
  <sheetData>
    <row r="1" spans="1:9" ht="15" customHeight="1">
      <c r="A1" s="193" t="s">
        <v>127</v>
      </c>
      <c r="B1" s="193" t="s">
        <v>135</v>
      </c>
      <c r="C1" s="193"/>
      <c r="D1" s="193" t="s">
        <v>136</v>
      </c>
      <c r="E1" s="193"/>
      <c r="F1" s="193" t="s">
        <v>137</v>
      </c>
      <c r="G1" s="193"/>
      <c r="H1" s="193" t="s">
        <v>138</v>
      </c>
      <c r="I1" s="193"/>
    </row>
    <row r="2" spans="1:9" ht="25.5">
      <c r="A2" s="193"/>
      <c r="B2" s="108" t="s">
        <v>139</v>
      </c>
      <c r="C2" s="108" t="s">
        <v>140</v>
      </c>
      <c r="D2" s="108" t="s">
        <v>139</v>
      </c>
      <c r="E2" s="108" t="s">
        <v>140</v>
      </c>
      <c r="F2" s="108" t="s">
        <v>139</v>
      </c>
      <c r="G2" s="108" t="s">
        <v>140</v>
      </c>
      <c r="H2" s="108" t="s">
        <v>139</v>
      </c>
      <c r="I2" s="108" t="s">
        <v>140</v>
      </c>
    </row>
    <row r="3" spans="1:9" ht="15.75">
      <c r="A3" s="109" t="s">
        <v>141</v>
      </c>
      <c r="B3" s="110">
        <v>0.036934217810630804</v>
      </c>
      <c r="C3" s="110">
        <v>0.10716598629951479</v>
      </c>
      <c r="D3" s="110">
        <v>0.0889749735593796</v>
      </c>
      <c r="E3" s="110">
        <v>0.07083158791065215</v>
      </c>
      <c r="F3" s="110">
        <v>0.09532914459705354</v>
      </c>
      <c r="G3" s="110">
        <v>0.08537010252475741</v>
      </c>
      <c r="H3" s="110">
        <v>0.0983962953090668</v>
      </c>
      <c r="I3" s="110">
        <v>0.09565816819667816</v>
      </c>
    </row>
    <row r="4" spans="1:9" ht="15.75">
      <c r="A4" s="109" t="s">
        <v>142</v>
      </c>
      <c r="B4" s="110">
        <v>0.05373383462429046</v>
      </c>
      <c r="C4" s="110">
        <v>0.10716598629951479</v>
      </c>
      <c r="D4" s="110">
        <v>0.09464663565158846</v>
      </c>
      <c r="E4" s="110">
        <v>0.07083158791065215</v>
      </c>
      <c r="F4" s="110">
        <v>0.09906936287879944</v>
      </c>
      <c r="G4" s="110">
        <v>0.08537010252475741</v>
      </c>
      <c r="H4" s="110">
        <v>0.10083633065223693</v>
      </c>
      <c r="I4" s="110">
        <v>0.09565816819667816</v>
      </c>
    </row>
    <row r="5" spans="1:9" ht="15.75">
      <c r="A5" s="109" t="s">
        <v>143</v>
      </c>
      <c r="B5" s="110">
        <v>0.0016461998224258424</v>
      </c>
      <c r="C5" s="110">
        <v>0.10716598629951479</v>
      </c>
      <c r="D5" s="110">
        <v>0.07804934680461885</v>
      </c>
      <c r="E5" s="110">
        <v>0.07083158791065215</v>
      </c>
      <c r="F5" s="111">
        <v>0</v>
      </c>
      <c r="G5" s="111">
        <v>0</v>
      </c>
      <c r="H5" s="110">
        <v>0.07618257701396942</v>
      </c>
      <c r="I5" s="110">
        <v>0.08395693004131317</v>
      </c>
    </row>
    <row r="6" spans="1:9" ht="15.75">
      <c r="A6" s="109" t="s">
        <v>144</v>
      </c>
      <c r="B6" s="110">
        <v>0.06726049482822419</v>
      </c>
      <c r="C6" s="110">
        <v>0.10716598629951479</v>
      </c>
      <c r="D6" s="110">
        <v>0.10170223116874694</v>
      </c>
      <c r="E6" s="110">
        <v>0.07083158791065215</v>
      </c>
      <c r="F6" s="111">
        <v>0</v>
      </c>
      <c r="G6" s="111">
        <v>0</v>
      </c>
      <c r="H6" s="110">
        <v>0.09846003651618959</v>
      </c>
      <c r="I6" s="110">
        <v>0.08395693004131317</v>
      </c>
    </row>
    <row r="7" spans="1:9" ht="15.75">
      <c r="A7" s="109" t="s">
        <v>145</v>
      </c>
      <c r="B7" s="110">
        <v>0.10761561989784241</v>
      </c>
      <c r="C7" s="110">
        <v>0.10716598629951479</v>
      </c>
      <c r="D7" s="110">
        <v>0.11280133128166198</v>
      </c>
      <c r="E7" s="110">
        <v>0.07083158791065215</v>
      </c>
      <c r="F7" s="111">
        <v>0</v>
      </c>
      <c r="G7" s="111">
        <v>0</v>
      </c>
      <c r="H7" s="110">
        <v>0.10313939452171325</v>
      </c>
      <c r="I7" s="110">
        <v>0.08395693004131317</v>
      </c>
    </row>
    <row r="8" spans="1:9" ht="15.75">
      <c r="A8" s="109" t="s">
        <v>146</v>
      </c>
      <c r="B8" s="110">
        <v>0.08492802679538727</v>
      </c>
      <c r="C8" s="110">
        <v>0.10716598629951479</v>
      </c>
      <c r="D8" s="111">
        <v>0</v>
      </c>
      <c r="E8" s="111">
        <v>0</v>
      </c>
      <c r="F8" s="111">
        <v>0</v>
      </c>
      <c r="G8" s="111">
        <v>0</v>
      </c>
      <c r="H8" s="110">
        <v>0.09365489780902862</v>
      </c>
      <c r="I8" s="110">
        <v>0.09231899082660676</v>
      </c>
    </row>
    <row r="9" spans="1:9" ht="15.75">
      <c r="A9" s="109" t="s">
        <v>147</v>
      </c>
      <c r="B9" s="110">
        <v>0.08709672987461091</v>
      </c>
      <c r="C9" s="110">
        <v>0.10716598629951479</v>
      </c>
      <c r="D9" s="111">
        <v>0</v>
      </c>
      <c r="E9" s="111">
        <v>0</v>
      </c>
      <c r="F9" s="111">
        <v>0</v>
      </c>
      <c r="G9" s="111">
        <v>0</v>
      </c>
      <c r="H9" s="110">
        <v>0.09341978728771208</v>
      </c>
      <c r="I9" s="110">
        <v>0.09677969813346862</v>
      </c>
    </row>
    <row r="10" spans="1:7" ht="15">
      <c r="A10" s="194" t="s">
        <v>148</v>
      </c>
      <c r="B10" s="194"/>
      <c r="C10" s="194"/>
      <c r="D10" s="194"/>
      <c r="E10" s="194"/>
      <c r="F10" s="194"/>
      <c r="G10" s="194"/>
    </row>
    <row r="11" spans="1:9" ht="15">
      <c r="A11" s="191" t="s">
        <v>149</v>
      </c>
      <c r="B11" s="191"/>
      <c r="C11" s="191"/>
      <c r="D11" s="191"/>
      <c r="E11" s="191"/>
      <c r="F11" s="191"/>
      <c r="G11" s="191"/>
      <c r="H11" s="191"/>
      <c r="I11" s="191"/>
    </row>
    <row r="12" ht="15.75">
      <c r="A12" s="112" t="s">
        <v>150</v>
      </c>
    </row>
    <row r="13" spans="1:3" ht="15">
      <c r="A13" s="113" t="s">
        <v>151</v>
      </c>
      <c r="B13" s="114"/>
      <c r="C13" s="114"/>
    </row>
    <row r="14" spans="1:3" ht="15">
      <c r="A14" s="113" t="s">
        <v>152</v>
      </c>
      <c r="B14" s="114"/>
      <c r="C14" s="114"/>
    </row>
    <row r="15" spans="1:9" ht="27" customHeight="1">
      <c r="A15" s="192" t="s">
        <v>153</v>
      </c>
      <c r="B15" s="192"/>
      <c r="C15" s="192"/>
      <c r="D15" s="192"/>
      <c r="E15" s="192"/>
      <c r="F15" s="192"/>
      <c r="G15" s="192"/>
      <c r="H15" s="192"/>
      <c r="I15" s="192"/>
    </row>
  </sheetData>
  <sheetProtection/>
  <mergeCells count="8">
    <mergeCell ref="A11:I11"/>
    <mergeCell ref="A15:I15"/>
    <mergeCell ref="A1:A2"/>
    <mergeCell ref="B1:C1"/>
    <mergeCell ref="D1:E1"/>
    <mergeCell ref="F1:G1"/>
    <mergeCell ref="H1:I1"/>
    <mergeCell ref="A10:G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74"/>
  <sheetViews>
    <sheetView zoomScale="90" zoomScaleNormal="90" zoomScalePageLayoutView="0" workbookViewId="0" topLeftCell="A1">
      <selection activeCell="A1" sqref="A1:A5"/>
    </sheetView>
  </sheetViews>
  <sheetFormatPr defaultColWidth="9.140625" defaultRowHeight="15"/>
  <cols>
    <col min="1" max="1" width="5.00390625" style="139" customWidth="1"/>
    <col min="2" max="2" width="47.57421875" style="139" customWidth="1"/>
    <col min="3" max="3" width="2.140625" style="139" bestFit="1" customWidth="1"/>
    <col min="4" max="5" width="4.140625" style="139" bestFit="1" customWidth="1"/>
    <col min="6" max="8" width="2.140625" style="139" bestFit="1" customWidth="1"/>
    <col min="9" max="9" width="4.140625" style="139" bestFit="1" customWidth="1"/>
    <col min="10" max="10" width="7.140625" style="139" customWidth="1"/>
    <col min="11" max="19" width="2.140625" style="139" bestFit="1" customWidth="1"/>
    <col min="20" max="20" width="6.28125" style="139" customWidth="1"/>
    <col min="21" max="29" width="2.140625" style="139" bestFit="1" customWidth="1"/>
    <col min="30" max="30" width="6.00390625" style="139" customWidth="1"/>
    <col min="31" max="39" width="2.140625" style="139" bestFit="1" customWidth="1"/>
    <col min="40" max="40" width="6.57421875" style="139" customWidth="1"/>
    <col min="41" max="62" width="2.140625" style="139" bestFit="1" customWidth="1"/>
    <col min="63" max="63" width="17.140625" style="139" bestFit="1" customWidth="1"/>
    <col min="64" max="16384" width="9.140625" style="139" customWidth="1"/>
  </cols>
  <sheetData>
    <row r="1" spans="1:82" s="125" customFormat="1" ht="17.25" thickBot="1">
      <c r="A1" s="212" t="s">
        <v>154</v>
      </c>
      <c r="B1" s="214" t="s">
        <v>155</v>
      </c>
      <c r="C1" s="216" t="s">
        <v>156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8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</row>
    <row r="2" spans="1:82" s="127" customFormat="1" ht="18.75" thickBot="1">
      <c r="A2" s="213"/>
      <c r="B2" s="215"/>
      <c r="C2" s="219" t="s">
        <v>157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1"/>
      <c r="W2" s="219" t="s">
        <v>158</v>
      </c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1"/>
      <c r="AQ2" s="219" t="s">
        <v>159</v>
      </c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1"/>
      <c r="BK2" s="222" t="s">
        <v>160</v>
      </c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</row>
    <row r="3" spans="1:82" s="129" customFormat="1" ht="18.75" thickBot="1">
      <c r="A3" s="213"/>
      <c r="B3" s="215"/>
      <c r="C3" s="209" t="s">
        <v>161</v>
      </c>
      <c r="D3" s="210"/>
      <c r="E3" s="210"/>
      <c r="F3" s="210"/>
      <c r="G3" s="210"/>
      <c r="H3" s="210"/>
      <c r="I3" s="210"/>
      <c r="J3" s="210"/>
      <c r="K3" s="210"/>
      <c r="L3" s="211"/>
      <c r="M3" s="209" t="s">
        <v>162</v>
      </c>
      <c r="N3" s="210"/>
      <c r="O3" s="210"/>
      <c r="P3" s="210"/>
      <c r="Q3" s="210"/>
      <c r="R3" s="210"/>
      <c r="S3" s="210"/>
      <c r="T3" s="210"/>
      <c r="U3" s="210"/>
      <c r="V3" s="211"/>
      <c r="W3" s="209" t="s">
        <v>161</v>
      </c>
      <c r="X3" s="210"/>
      <c r="Y3" s="210"/>
      <c r="Z3" s="210"/>
      <c r="AA3" s="210"/>
      <c r="AB3" s="210"/>
      <c r="AC3" s="210"/>
      <c r="AD3" s="210"/>
      <c r="AE3" s="210"/>
      <c r="AF3" s="211"/>
      <c r="AG3" s="209" t="s">
        <v>162</v>
      </c>
      <c r="AH3" s="210"/>
      <c r="AI3" s="210"/>
      <c r="AJ3" s="210"/>
      <c r="AK3" s="210"/>
      <c r="AL3" s="210"/>
      <c r="AM3" s="210"/>
      <c r="AN3" s="210"/>
      <c r="AO3" s="210"/>
      <c r="AP3" s="211"/>
      <c r="AQ3" s="209" t="s">
        <v>161</v>
      </c>
      <c r="AR3" s="210"/>
      <c r="AS3" s="210"/>
      <c r="AT3" s="210"/>
      <c r="AU3" s="210"/>
      <c r="AV3" s="210"/>
      <c r="AW3" s="210"/>
      <c r="AX3" s="210"/>
      <c r="AY3" s="210"/>
      <c r="AZ3" s="211"/>
      <c r="BA3" s="209" t="s">
        <v>162</v>
      </c>
      <c r="BB3" s="210"/>
      <c r="BC3" s="210"/>
      <c r="BD3" s="210"/>
      <c r="BE3" s="210"/>
      <c r="BF3" s="210"/>
      <c r="BG3" s="210"/>
      <c r="BH3" s="210"/>
      <c r="BI3" s="210"/>
      <c r="BJ3" s="211"/>
      <c r="BK3" s="223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</row>
    <row r="4" spans="1:82" s="129" customFormat="1" ht="18">
      <c r="A4" s="213"/>
      <c r="B4" s="215"/>
      <c r="C4" s="206" t="s">
        <v>163</v>
      </c>
      <c r="D4" s="207"/>
      <c r="E4" s="207"/>
      <c r="F4" s="207"/>
      <c r="G4" s="208"/>
      <c r="H4" s="203" t="s">
        <v>164</v>
      </c>
      <c r="I4" s="204"/>
      <c r="J4" s="204"/>
      <c r="K4" s="204"/>
      <c r="L4" s="205"/>
      <c r="M4" s="206" t="s">
        <v>163</v>
      </c>
      <c r="N4" s="207"/>
      <c r="O4" s="207"/>
      <c r="P4" s="207"/>
      <c r="Q4" s="208"/>
      <c r="R4" s="203" t="s">
        <v>164</v>
      </c>
      <c r="S4" s="204"/>
      <c r="T4" s="204"/>
      <c r="U4" s="204"/>
      <c r="V4" s="205"/>
      <c r="W4" s="206" t="s">
        <v>163</v>
      </c>
      <c r="X4" s="207"/>
      <c r="Y4" s="207"/>
      <c r="Z4" s="207"/>
      <c r="AA4" s="208"/>
      <c r="AB4" s="203" t="s">
        <v>164</v>
      </c>
      <c r="AC4" s="204"/>
      <c r="AD4" s="204"/>
      <c r="AE4" s="204"/>
      <c r="AF4" s="205"/>
      <c r="AG4" s="206" t="s">
        <v>163</v>
      </c>
      <c r="AH4" s="207"/>
      <c r="AI4" s="207"/>
      <c r="AJ4" s="207"/>
      <c r="AK4" s="208"/>
      <c r="AL4" s="203" t="s">
        <v>164</v>
      </c>
      <c r="AM4" s="204"/>
      <c r="AN4" s="204"/>
      <c r="AO4" s="204"/>
      <c r="AP4" s="205"/>
      <c r="AQ4" s="206" t="s">
        <v>163</v>
      </c>
      <c r="AR4" s="207"/>
      <c r="AS4" s="207"/>
      <c r="AT4" s="207"/>
      <c r="AU4" s="208"/>
      <c r="AV4" s="203" t="s">
        <v>164</v>
      </c>
      <c r="AW4" s="204"/>
      <c r="AX4" s="204"/>
      <c r="AY4" s="204"/>
      <c r="AZ4" s="205"/>
      <c r="BA4" s="206" t="s">
        <v>163</v>
      </c>
      <c r="BB4" s="207"/>
      <c r="BC4" s="207"/>
      <c r="BD4" s="207"/>
      <c r="BE4" s="208"/>
      <c r="BF4" s="203" t="s">
        <v>164</v>
      </c>
      <c r="BG4" s="204"/>
      <c r="BH4" s="204"/>
      <c r="BI4" s="204"/>
      <c r="BJ4" s="205"/>
      <c r="BK4" s="223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</row>
    <row r="5" spans="1:107" s="136" customFormat="1" ht="15" customHeight="1">
      <c r="A5" s="213"/>
      <c r="B5" s="215"/>
      <c r="C5" s="130">
        <v>1</v>
      </c>
      <c r="D5" s="131">
        <v>2</v>
      </c>
      <c r="E5" s="131">
        <v>3</v>
      </c>
      <c r="F5" s="131">
        <v>4</v>
      </c>
      <c r="G5" s="132">
        <v>5</v>
      </c>
      <c r="H5" s="130">
        <v>1</v>
      </c>
      <c r="I5" s="131">
        <v>2</v>
      </c>
      <c r="J5" s="131">
        <v>3</v>
      </c>
      <c r="K5" s="131">
        <v>4</v>
      </c>
      <c r="L5" s="132">
        <v>5</v>
      </c>
      <c r="M5" s="130">
        <v>1</v>
      </c>
      <c r="N5" s="131">
        <v>2</v>
      </c>
      <c r="O5" s="131">
        <v>3</v>
      </c>
      <c r="P5" s="131">
        <v>4</v>
      </c>
      <c r="Q5" s="132">
        <v>5</v>
      </c>
      <c r="R5" s="130">
        <v>1</v>
      </c>
      <c r="S5" s="131">
        <v>2</v>
      </c>
      <c r="T5" s="131">
        <v>3</v>
      </c>
      <c r="U5" s="131">
        <v>4</v>
      </c>
      <c r="V5" s="132">
        <v>5</v>
      </c>
      <c r="W5" s="130">
        <v>1</v>
      </c>
      <c r="X5" s="131">
        <v>2</v>
      </c>
      <c r="Y5" s="131">
        <v>3</v>
      </c>
      <c r="Z5" s="131">
        <v>4</v>
      </c>
      <c r="AA5" s="132">
        <v>5</v>
      </c>
      <c r="AB5" s="130">
        <v>1</v>
      </c>
      <c r="AC5" s="131">
        <v>2</v>
      </c>
      <c r="AD5" s="131">
        <v>3</v>
      </c>
      <c r="AE5" s="131">
        <v>4</v>
      </c>
      <c r="AF5" s="132">
        <v>5</v>
      </c>
      <c r="AG5" s="130">
        <v>1</v>
      </c>
      <c r="AH5" s="131">
        <v>2</v>
      </c>
      <c r="AI5" s="131">
        <v>3</v>
      </c>
      <c r="AJ5" s="131">
        <v>4</v>
      </c>
      <c r="AK5" s="132">
        <v>5</v>
      </c>
      <c r="AL5" s="130">
        <v>1</v>
      </c>
      <c r="AM5" s="131">
        <v>2</v>
      </c>
      <c r="AN5" s="131">
        <v>3</v>
      </c>
      <c r="AO5" s="131">
        <v>4</v>
      </c>
      <c r="AP5" s="132">
        <v>5</v>
      </c>
      <c r="AQ5" s="130">
        <v>1</v>
      </c>
      <c r="AR5" s="131">
        <v>2</v>
      </c>
      <c r="AS5" s="131">
        <v>3</v>
      </c>
      <c r="AT5" s="131">
        <v>4</v>
      </c>
      <c r="AU5" s="132">
        <v>5</v>
      </c>
      <c r="AV5" s="130">
        <v>1</v>
      </c>
      <c r="AW5" s="131">
        <v>2</v>
      </c>
      <c r="AX5" s="131">
        <v>3</v>
      </c>
      <c r="AY5" s="131">
        <v>4</v>
      </c>
      <c r="AZ5" s="132">
        <v>5</v>
      </c>
      <c r="BA5" s="130">
        <v>1</v>
      </c>
      <c r="BB5" s="131">
        <v>2</v>
      </c>
      <c r="BC5" s="131">
        <v>3</v>
      </c>
      <c r="BD5" s="131">
        <v>4</v>
      </c>
      <c r="BE5" s="132">
        <v>5</v>
      </c>
      <c r="BF5" s="130">
        <v>1</v>
      </c>
      <c r="BG5" s="131">
        <v>2</v>
      </c>
      <c r="BH5" s="131">
        <v>3</v>
      </c>
      <c r="BI5" s="131">
        <v>4</v>
      </c>
      <c r="BJ5" s="132">
        <v>5</v>
      </c>
      <c r="BK5" s="224"/>
      <c r="BL5" s="133"/>
      <c r="BM5" s="133"/>
      <c r="BN5" s="133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</row>
    <row r="6" spans="1:63" ht="15">
      <c r="A6" s="137" t="s">
        <v>165</v>
      </c>
      <c r="B6" s="138" t="s">
        <v>166</v>
      </c>
      <c r="C6" s="195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7"/>
    </row>
    <row r="7" spans="1:63" ht="15">
      <c r="A7" s="137" t="s">
        <v>167</v>
      </c>
      <c r="B7" s="140" t="s">
        <v>168</v>
      </c>
      <c r="C7" s="195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7"/>
    </row>
    <row r="8" spans="1:63" ht="15">
      <c r="A8" s="137"/>
      <c r="B8" s="141" t="s">
        <v>169</v>
      </c>
      <c r="C8" s="120"/>
      <c r="D8" s="142"/>
      <c r="E8" s="142"/>
      <c r="F8" s="142"/>
      <c r="G8" s="143"/>
      <c r="H8" s="120"/>
      <c r="I8" s="142"/>
      <c r="J8" s="142"/>
      <c r="K8" s="142"/>
      <c r="L8" s="143"/>
      <c r="M8" s="120"/>
      <c r="N8" s="142"/>
      <c r="O8" s="142"/>
      <c r="P8" s="142"/>
      <c r="Q8" s="143"/>
      <c r="R8" s="120"/>
      <c r="S8" s="142"/>
      <c r="T8" s="142"/>
      <c r="U8" s="142"/>
      <c r="V8" s="143"/>
      <c r="W8" s="120"/>
      <c r="X8" s="142"/>
      <c r="Y8" s="142"/>
      <c r="Z8" s="142"/>
      <c r="AA8" s="143"/>
      <c r="AB8" s="120"/>
      <c r="AC8" s="142"/>
      <c r="AD8" s="142"/>
      <c r="AE8" s="142"/>
      <c r="AF8" s="143"/>
      <c r="AG8" s="120"/>
      <c r="AH8" s="142"/>
      <c r="AI8" s="142"/>
      <c r="AJ8" s="142"/>
      <c r="AK8" s="143"/>
      <c r="AL8" s="120"/>
      <c r="AM8" s="142"/>
      <c r="AN8" s="142"/>
      <c r="AO8" s="142"/>
      <c r="AP8" s="143"/>
      <c r="AQ8" s="120"/>
      <c r="AR8" s="142"/>
      <c r="AS8" s="142"/>
      <c r="AT8" s="142"/>
      <c r="AU8" s="143"/>
      <c r="AV8" s="120"/>
      <c r="AW8" s="142"/>
      <c r="AX8" s="142"/>
      <c r="AY8" s="142"/>
      <c r="AZ8" s="143"/>
      <c r="BA8" s="120"/>
      <c r="BB8" s="142"/>
      <c r="BC8" s="142"/>
      <c r="BD8" s="142"/>
      <c r="BE8" s="143"/>
      <c r="BF8" s="120"/>
      <c r="BG8" s="142"/>
      <c r="BH8" s="142"/>
      <c r="BI8" s="142"/>
      <c r="BJ8" s="143"/>
      <c r="BK8" s="144"/>
    </row>
    <row r="9" spans="1:63" ht="15">
      <c r="A9" s="137"/>
      <c r="B9" s="141" t="s">
        <v>170</v>
      </c>
      <c r="C9" s="120"/>
      <c r="D9" s="142"/>
      <c r="E9" s="142"/>
      <c r="F9" s="142"/>
      <c r="G9" s="143"/>
      <c r="H9" s="120"/>
      <c r="I9" s="142"/>
      <c r="J9" s="142"/>
      <c r="K9" s="142"/>
      <c r="L9" s="143"/>
      <c r="M9" s="120"/>
      <c r="N9" s="142"/>
      <c r="O9" s="142"/>
      <c r="P9" s="142"/>
      <c r="Q9" s="143"/>
      <c r="R9" s="120"/>
      <c r="S9" s="142"/>
      <c r="T9" s="142"/>
      <c r="U9" s="142"/>
      <c r="V9" s="143"/>
      <c r="W9" s="120"/>
      <c r="X9" s="142"/>
      <c r="Y9" s="142"/>
      <c r="Z9" s="142"/>
      <c r="AA9" s="143"/>
      <c r="AB9" s="120"/>
      <c r="AC9" s="142"/>
      <c r="AD9" s="142"/>
      <c r="AE9" s="142"/>
      <c r="AF9" s="143"/>
      <c r="AG9" s="120"/>
      <c r="AH9" s="142"/>
      <c r="AI9" s="142"/>
      <c r="AJ9" s="142"/>
      <c r="AK9" s="143"/>
      <c r="AL9" s="120"/>
      <c r="AM9" s="142"/>
      <c r="AN9" s="142"/>
      <c r="AO9" s="142"/>
      <c r="AP9" s="143"/>
      <c r="AQ9" s="120"/>
      <c r="AR9" s="142"/>
      <c r="AS9" s="142"/>
      <c r="AT9" s="142"/>
      <c r="AU9" s="143"/>
      <c r="AV9" s="120"/>
      <c r="AW9" s="142"/>
      <c r="AX9" s="142"/>
      <c r="AY9" s="142"/>
      <c r="AZ9" s="143"/>
      <c r="BA9" s="120"/>
      <c r="BB9" s="142"/>
      <c r="BC9" s="142"/>
      <c r="BD9" s="142"/>
      <c r="BE9" s="143"/>
      <c r="BF9" s="120"/>
      <c r="BG9" s="142"/>
      <c r="BH9" s="142"/>
      <c r="BI9" s="142"/>
      <c r="BJ9" s="143"/>
      <c r="BK9" s="144"/>
    </row>
    <row r="10" spans="1:63" ht="15">
      <c r="A10" s="137" t="s">
        <v>171</v>
      </c>
      <c r="B10" s="140" t="s">
        <v>172</v>
      </c>
      <c r="C10" s="195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7"/>
    </row>
    <row r="11" spans="1:63" ht="15">
      <c r="A11" s="137"/>
      <c r="B11" s="141" t="s">
        <v>169</v>
      </c>
      <c r="C11" s="120"/>
      <c r="D11" s="142"/>
      <c r="E11" s="142"/>
      <c r="F11" s="142"/>
      <c r="G11" s="143"/>
      <c r="H11" s="120"/>
      <c r="I11" s="142"/>
      <c r="J11" s="142"/>
      <c r="K11" s="142"/>
      <c r="L11" s="143"/>
      <c r="M11" s="120"/>
      <c r="N11" s="142"/>
      <c r="O11" s="142"/>
      <c r="P11" s="142"/>
      <c r="Q11" s="143"/>
      <c r="R11" s="120"/>
      <c r="S11" s="142"/>
      <c r="T11" s="142"/>
      <c r="U11" s="142"/>
      <c r="V11" s="143"/>
      <c r="W11" s="120"/>
      <c r="X11" s="142"/>
      <c r="Y11" s="142"/>
      <c r="Z11" s="142"/>
      <c r="AA11" s="143"/>
      <c r="AB11" s="120"/>
      <c r="AC11" s="142"/>
      <c r="AD11" s="142"/>
      <c r="AE11" s="142"/>
      <c r="AF11" s="143"/>
      <c r="AG11" s="120"/>
      <c r="AH11" s="142"/>
      <c r="AI11" s="142"/>
      <c r="AJ11" s="142"/>
      <c r="AK11" s="143"/>
      <c r="AL11" s="120"/>
      <c r="AM11" s="142"/>
      <c r="AN11" s="142"/>
      <c r="AO11" s="142"/>
      <c r="AP11" s="143"/>
      <c r="AQ11" s="120"/>
      <c r="AR11" s="142"/>
      <c r="AS11" s="142"/>
      <c r="AT11" s="142"/>
      <c r="AU11" s="143"/>
      <c r="AV11" s="120"/>
      <c r="AW11" s="142"/>
      <c r="AX11" s="142"/>
      <c r="AY11" s="142"/>
      <c r="AZ11" s="143"/>
      <c r="BA11" s="120"/>
      <c r="BB11" s="142"/>
      <c r="BC11" s="142"/>
      <c r="BD11" s="142"/>
      <c r="BE11" s="143"/>
      <c r="BF11" s="120"/>
      <c r="BG11" s="142"/>
      <c r="BH11" s="142"/>
      <c r="BI11" s="142"/>
      <c r="BJ11" s="143"/>
      <c r="BK11" s="144"/>
    </row>
    <row r="12" spans="1:63" ht="15">
      <c r="A12" s="137"/>
      <c r="B12" s="141" t="s">
        <v>173</v>
      </c>
      <c r="C12" s="120"/>
      <c r="D12" s="142"/>
      <c r="E12" s="142"/>
      <c r="F12" s="142"/>
      <c r="G12" s="143"/>
      <c r="H12" s="120"/>
      <c r="I12" s="142"/>
      <c r="J12" s="142"/>
      <c r="K12" s="142"/>
      <c r="L12" s="143"/>
      <c r="M12" s="120"/>
      <c r="N12" s="142"/>
      <c r="O12" s="142"/>
      <c r="P12" s="142"/>
      <c r="Q12" s="143"/>
      <c r="R12" s="120"/>
      <c r="S12" s="142"/>
      <c r="T12" s="142"/>
      <c r="U12" s="142"/>
      <c r="V12" s="143"/>
      <c r="W12" s="120"/>
      <c r="X12" s="142"/>
      <c r="Y12" s="142"/>
      <c r="Z12" s="142"/>
      <c r="AA12" s="143"/>
      <c r="AB12" s="120"/>
      <c r="AC12" s="142"/>
      <c r="AD12" s="142"/>
      <c r="AE12" s="142"/>
      <c r="AF12" s="143"/>
      <c r="AG12" s="120"/>
      <c r="AH12" s="142"/>
      <c r="AI12" s="142"/>
      <c r="AJ12" s="142"/>
      <c r="AK12" s="143"/>
      <c r="AL12" s="120"/>
      <c r="AM12" s="142"/>
      <c r="AN12" s="142"/>
      <c r="AO12" s="142"/>
      <c r="AP12" s="143"/>
      <c r="AQ12" s="120"/>
      <c r="AR12" s="142"/>
      <c r="AS12" s="142"/>
      <c r="AT12" s="142"/>
      <c r="AU12" s="143"/>
      <c r="AV12" s="120"/>
      <c r="AW12" s="142"/>
      <c r="AX12" s="142"/>
      <c r="AY12" s="142"/>
      <c r="AZ12" s="143"/>
      <c r="BA12" s="120"/>
      <c r="BB12" s="142"/>
      <c r="BC12" s="142"/>
      <c r="BD12" s="142"/>
      <c r="BE12" s="143"/>
      <c r="BF12" s="120"/>
      <c r="BG12" s="142"/>
      <c r="BH12" s="142"/>
      <c r="BI12" s="142"/>
      <c r="BJ12" s="143"/>
      <c r="BK12" s="144"/>
    </row>
    <row r="13" spans="1:63" ht="15">
      <c r="A13" s="137" t="s">
        <v>174</v>
      </c>
      <c r="B13" s="140" t="s">
        <v>175</v>
      </c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7"/>
    </row>
    <row r="14" spans="1:63" ht="15">
      <c r="A14" s="137"/>
      <c r="B14" s="141" t="s">
        <v>169</v>
      </c>
      <c r="C14" s="120"/>
      <c r="D14" s="142"/>
      <c r="E14" s="142"/>
      <c r="F14" s="142"/>
      <c r="G14" s="143"/>
      <c r="H14" s="120"/>
      <c r="I14" s="142"/>
      <c r="J14" s="142"/>
      <c r="K14" s="142"/>
      <c r="L14" s="143"/>
      <c r="M14" s="120"/>
      <c r="N14" s="142"/>
      <c r="O14" s="142"/>
      <c r="P14" s="142"/>
      <c r="Q14" s="143"/>
      <c r="R14" s="120"/>
      <c r="S14" s="142"/>
      <c r="T14" s="142"/>
      <c r="U14" s="142"/>
      <c r="V14" s="143"/>
      <c r="W14" s="120"/>
      <c r="X14" s="142"/>
      <c r="Y14" s="142"/>
      <c r="Z14" s="142"/>
      <c r="AA14" s="143"/>
      <c r="AB14" s="120"/>
      <c r="AC14" s="142"/>
      <c r="AD14" s="142"/>
      <c r="AE14" s="142"/>
      <c r="AF14" s="143"/>
      <c r="AG14" s="120"/>
      <c r="AH14" s="142"/>
      <c r="AI14" s="142"/>
      <c r="AJ14" s="142"/>
      <c r="AK14" s="143"/>
      <c r="AL14" s="120"/>
      <c r="AM14" s="142"/>
      <c r="AN14" s="142"/>
      <c r="AO14" s="142"/>
      <c r="AP14" s="143"/>
      <c r="AQ14" s="120"/>
      <c r="AR14" s="142"/>
      <c r="AS14" s="142"/>
      <c r="AT14" s="142"/>
      <c r="AU14" s="143"/>
      <c r="AV14" s="120"/>
      <c r="AW14" s="142"/>
      <c r="AX14" s="142"/>
      <c r="AY14" s="142"/>
      <c r="AZ14" s="143"/>
      <c r="BA14" s="120"/>
      <c r="BB14" s="142"/>
      <c r="BC14" s="142"/>
      <c r="BD14" s="142"/>
      <c r="BE14" s="143"/>
      <c r="BF14" s="120"/>
      <c r="BG14" s="142"/>
      <c r="BH14" s="142"/>
      <c r="BI14" s="142"/>
      <c r="BJ14" s="143"/>
      <c r="BK14" s="144"/>
    </row>
    <row r="15" spans="1:63" ht="15">
      <c r="A15" s="137"/>
      <c r="B15" s="141" t="s">
        <v>176</v>
      </c>
      <c r="C15" s="120"/>
      <c r="D15" s="142"/>
      <c r="E15" s="142"/>
      <c r="F15" s="142"/>
      <c r="G15" s="143"/>
      <c r="H15" s="120"/>
      <c r="I15" s="142"/>
      <c r="J15" s="142"/>
      <c r="K15" s="142"/>
      <c r="L15" s="143"/>
      <c r="M15" s="120"/>
      <c r="N15" s="142"/>
      <c r="O15" s="142"/>
      <c r="P15" s="142"/>
      <c r="Q15" s="143"/>
      <c r="R15" s="120"/>
      <c r="S15" s="142"/>
      <c r="T15" s="142"/>
      <c r="U15" s="142"/>
      <c r="V15" s="143"/>
      <c r="W15" s="120"/>
      <c r="X15" s="142"/>
      <c r="Y15" s="142"/>
      <c r="Z15" s="142"/>
      <c r="AA15" s="143"/>
      <c r="AB15" s="120"/>
      <c r="AC15" s="142"/>
      <c r="AD15" s="142"/>
      <c r="AE15" s="142"/>
      <c r="AF15" s="143"/>
      <c r="AG15" s="120"/>
      <c r="AH15" s="142"/>
      <c r="AI15" s="142"/>
      <c r="AJ15" s="142"/>
      <c r="AK15" s="143"/>
      <c r="AL15" s="120"/>
      <c r="AM15" s="142"/>
      <c r="AN15" s="142"/>
      <c r="AO15" s="142"/>
      <c r="AP15" s="143"/>
      <c r="AQ15" s="120"/>
      <c r="AR15" s="142"/>
      <c r="AS15" s="142"/>
      <c r="AT15" s="142"/>
      <c r="AU15" s="143"/>
      <c r="AV15" s="120"/>
      <c r="AW15" s="142"/>
      <c r="AX15" s="142"/>
      <c r="AY15" s="142"/>
      <c r="AZ15" s="143"/>
      <c r="BA15" s="120"/>
      <c r="BB15" s="142"/>
      <c r="BC15" s="142"/>
      <c r="BD15" s="142"/>
      <c r="BE15" s="143"/>
      <c r="BF15" s="120"/>
      <c r="BG15" s="142"/>
      <c r="BH15" s="142"/>
      <c r="BI15" s="142"/>
      <c r="BJ15" s="143"/>
      <c r="BK15" s="144"/>
    </row>
    <row r="16" spans="1:63" ht="15">
      <c r="A16" s="137" t="s">
        <v>177</v>
      </c>
      <c r="B16" s="140" t="s">
        <v>178</v>
      </c>
      <c r="C16" s="195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7"/>
    </row>
    <row r="17" spans="1:63" ht="15">
      <c r="A17" s="137"/>
      <c r="B17" s="141" t="s">
        <v>169</v>
      </c>
      <c r="C17" s="120"/>
      <c r="D17" s="142"/>
      <c r="E17" s="142"/>
      <c r="F17" s="142"/>
      <c r="G17" s="143"/>
      <c r="H17" s="120"/>
      <c r="I17" s="142"/>
      <c r="J17" s="142"/>
      <c r="K17" s="142"/>
      <c r="L17" s="143"/>
      <c r="M17" s="120"/>
      <c r="N17" s="142"/>
      <c r="O17" s="142"/>
      <c r="P17" s="142"/>
      <c r="Q17" s="143"/>
      <c r="R17" s="120"/>
      <c r="S17" s="142"/>
      <c r="T17" s="142"/>
      <c r="U17" s="142"/>
      <c r="V17" s="143"/>
      <c r="W17" s="120"/>
      <c r="X17" s="142"/>
      <c r="Y17" s="142"/>
      <c r="Z17" s="142"/>
      <c r="AA17" s="143"/>
      <c r="AB17" s="120"/>
      <c r="AC17" s="142"/>
      <c r="AD17" s="142"/>
      <c r="AE17" s="142"/>
      <c r="AF17" s="143"/>
      <c r="AG17" s="120"/>
      <c r="AH17" s="142"/>
      <c r="AI17" s="142"/>
      <c r="AJ17" s="142"/>
      <c r="AK17" s="143"/>
      <c r="AL17" s="120"/>
      <c r="AM17" s="142"/>
      <c r="AN17" s="142"/>
      <c r="AO17" s="142"/>
      <c r="AP17" s="143"/>
      <c r="AQ17" s="120"/>
      <c r="AR17" s="142"/>
      <c r="AS17" s="142"/>
      <c r="AT17" s="142"/>
      <c r="AU17" s="143"/>
      <c r="AV17" s="120"/>
      <c r="AW17" s="142"/>
      <c r="AX17" s="142"/>
      <c r="AY17" s="142"/>
      <c r="AZ17" s="143"/>
      <c r="BA17" s="120"/>
      <c r="BB17" s="142"/>
      <c r="BC17" s="142"/>
      <c r="BD17" s="142"/>
      <c r="BE17" s="143"/>
      <c r="BF17" s="120"/>
      <c r="BG17" s="142"/>
      <c r="BH17" s="142"/>
      <c r="BI17" s="142"/>
      <c r="BJ17" s="143"/>
      <c r="BK17" s="144"/>
    </row>
    <row r="18" spans="1:63" ht="15">
      <c r="A18" s="137"/>
      <c r="B18" s="141" t="s">
        <v>179</v>
      </c>
      <c r="C18" s="120"/>
      <c r="D18" s="142"/>
      <c r="E18" s="142"/>
      <c r="F18" s="142"/>
      <c r="G18" s="143"/>
      <c r="H18" s="120"/>
      <c r="I18" s="142"/>
      <c r="J18" s="142"/>
      <c r="K18" s="142"/>
      <c r="L18" s="143"/>
      <c r="M18" s="120"/>
      <c r="N18" s="142"/>
      <c r="O18" s="142"/>
      <c r="P18" s="142"/>
      <c r="Q18" s="143"/>
      <c r="R18" s="120"/>
      <c r="S18" s="142"/>
      <c r="T18" s="142"/>
      <c r="U18" s="142"/>
      <c r="V18" s="143"/>
      <c r="W18" s="120"/>
      <c r="X18" s="142"/>
      <c r="Y18" s="142"/>
      <c r="Z18" s="142"/>
      <c r="AA18" s="143"/>
      <c r="AB18" s="120"/>
      <c r="AC18" s="142"/>
      <c r="AD18" s="142"/>
      <c r="AE18" s="142"/>
      <c r="AF18" s="143"/>
      <c r="AG18" s="120"/>
      <c r="AH18" s="142"/>
      <c r="AI18" s="142"/>
      <c r="AJ18" s="142"/>
      <c r="AK18" s="143"/>
      <c r="AL18" s="120"/>
      <c r="AM18" s="142"/>
      <c r="AN18" s="142"/>
      <c r="AO18" s="142"/>
      <c r="AP18" s="143"/>
      <c r="AQ18" s="120"/>
      <c r="AR18" s="142"/>
      <c r="AS18" s="142"/>
      <c r="AT18" s="142"/>
      <c r="AU18" s="143"/>
      <c r="AV18" s="120"/>
      <c r="AW18" s="142"/>
      <c r="AX18" s="142"/>
      <c r="AY18" s="142"/>
      <c r="AZ18" s="143"/>
      <c r="BA18" s="120"/>
      <c r="BB18" s="142"/>
      <c r="BC18" s="142"/>
      <c r="BD18" s="142"/>
      <c r="BE18" s="143"/>
      <c r="BF18" s="120"/>
      <c r="BG18" s="142"/>
      <c r="BH18" s="142"/>
      <c r="BI18" s="142"/>
      <c r="BJ18" s="143"/>
      <c r="BK18" s="144"/>
    </row>
    <row r="19" spans="1:63" ht="15">
      <c r="A19" s="137" t="s">
        <v>180</v>
      </c>
      <c r="B19" s="145" t="s">
        <v>181</v>
      </c>
      <c r="C19" s="195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7"/>
    </row>
    <row r="20" spans="1:63" ht="15">
      <c r="A20" s="137"/>
      <c r="B20" s="141" t="s">
        <v>182</v>
      </c>
      <c r="C20" s="120"/>
      <c r="D20" s="142">
        <v>271.91711690427104</v>
      </c>
      <c r="E20" s="142"/>
      <c r="F20" s="142"/>
      <c r="G20" s="143"/>
      <c r="H20" s="120"/>
      <c r="I20" s="142"/>
      <c r="J20" s="146">
        <v>1500.2694150996726</v>
      </c>
      <c r="K20" s="142"/>
      <c r="L20" s="143"/>
      <c r="M20" s="120"/>
      <c r="N20" s="142"/>
      <c r="O20" s="142"/>
      <c r="P20" s="142"/>
      <c r="Q20" s="143"/>
      <c r="R20" s="120"/>
      <c r="S20" s="142"/>
      <c r="T20" s="147">
        <v>50.37659963797911</v>
      </c>
      <c r="U20" s="142"/>
      <c r="V20" s="143"/>
      <c r="W20" s="120"/>
      <c r="X20" s="142"/>
      <c r="Y20" s="142"/>
      <c r="Z20" s="142"/>
      <c r="AA20" s="143"/>
      <c r="AB20" s="120"/>
      <c r="AC20" s="142"/>
      <c r="AD20" s="147">
        <v>43.86231956290392</v>
      </c>
      <c r="AE20" s="142"/>
      <c r="AF20" s="143"/>
      <c r="AG20" s="120"/>
      <c r="AH20" s="142"/>
      <c r="AI20" s="142"/>
      <c r="AJ20" s="142"/>
      <c r="AK20" s="143"/>
      <c r="AL20" s="120"/>
      <c r="AM20" s="142"/>
      <c r="AN20" s="147">
        <v>3.556404288884101</v>
      </c>
      <c r="AO20" s="142"/>
      <c r="AP20" s="143"/>
      <c r="AQ20" s="120"/>
      <c r="AR20" s="142"/>
      <c r="AS20" s="142"/>
      <c r="AT20" s="142"/>
      <c r="AU20" s="143"/>
      <c r="AV20" s="120"/>
      <c r="AW20" s="142"/>
      <c r="AX20" s="142"/>
      <c r="AY20" s="142"/>
      <c r="AZ20" s="143"/>
      <c r="BA20" s="120"/>
      <c r="BB20" s="142"/>
      <c r="BC20" s="142"/>
      <c r="BD20" s="142"/>
      <c r="BE20" s="143"/>
      <c r="BF20" s="120"/>
      <c r="BG20" s="142"/>
      <c r="BH20" s="142"/>
      <c r="BI20" s="142"/>
      <c r="BJ20" s="143"/>
      <c r="BK20" s="148">
        <f>J20+D20+T20+AD20+AN20</f>
        <v>1869.9818554937108</v>
      </c>
    </row>
    <row r="21" spans="1:63" ht="15">
      <c r="A21" s="137"/>
      <c r="B21" s="141" t="s">
        <v>183</v>
      </c>
      <c r="C21" s="120"/>
      <c r="D21" s="142">
        <f>SUM(D20)</f>
        <v>271.91711690427104</v>
      </c>
      <c r="E21" s="142"/>
      <c r="F21" s="142"/>
      <c r="G21" s="143"/>
      <c r="H21" s="120"/>
      <c r="I21" s="142"/>
      <c r="J21" s="146">
        <f>SUM(J20)</f>
        <v>1500.2694150996726</v>
      </c>
      <c r="K21" s="142"/>
      <c r="L21" s="143"/>
      <c r="M21" s="120"/>
      <c r="N21" s="142"/>
      <c r="O21" s="142"/>
      <c r="P21" s="142"/>
      <c r="Q21" s="143"/>
      <c r="R21" s="120"/>
      <c r="S21" s="142"/>
      <c r="T21" s="147">
        <f>SUM(T20)</f>
        <v>50.37659963797911</v>
      </c>
      <c r="U21" s="142"/>
      <c r="V21" s="143"/>
      <c r="W21" s="120"/>
      <c r="X21" s="142"/>
      <c r="Y21" s="142"/>
      <c r="Z21" s="142"/>
      <c r="AA21" s="143"/>
      <c r="AB21" s="120"/>
      <c r="AC21" s="142"/>
      <c r="AD21" s="147">
        <f>SUM(AD20)</f>
        <v>43.86231956290392</v>
      </c>
      <c r="AE21" s="142"/>
      <c r="AF21" s="143"/>
      <c r="AG21" s="120"/>
      <c r="AH21" s="142"/>
      <c r="AI21" s="142"/>
      <c r="AJ21" s="142"/>
      <c r="AK21" s="143"/>
      <c r="AL21" s="120"/>
      <c r="AM21" s="142"/>
      <c r="AN21" s="147">
        <f>SUM(AN20)</f>
        <v>3.556404288884101</v>
      </c>
      <c r="AO21" s="142"/>
      <c r="AP21" s="143"/>
      <c r="AQ21" s="120"/>
      <c r="AR21" s="142"/>
      <c r="AS21" s="142"/>
      <c r="AT21" s="142"/>
      <c r="AU21" s="143"/>
      <c r="AV21" s="120"/>
      <c r="AW21" s="142"/>
      <c r="AX21" s="142"/>
      <c r="AY21" s="142"/>
      <c r="AZ21" s="143"/>
      <c r="BA21" s="120"/>
      <c r="BB21" s="142"/>
      <c r="BC21" s="142"/>
      <c r="BD21" s="142"/>
      <c r="BE21" s="143"/>
      <c r="BF21" s="120"/>
      <c r="BG21" s="142"/>
      <c r="BH21" s="142"/>
      <c r="BI21" s="142"/>
      <c r="BJ21" s="143"/>
      <c r="BK21" s="148">
        <f>J21+D21+T21+AD21+AN21</f>
        <v>1869.9818554937108</v>
      </c>
    </row>
    <row r="22" spans="1:63" ht="15">
      <c r="A22" s="137" t="s">
        <v>184</v>
      </c>
      <c r="B22" s="140" t="s">
        <v>185</v>
      </c>
      <c r="C22" s="195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7"/>
    </row>
    <row r="23" spans="1:63" ht="15">
      <c r="A23" s="137"/>
      <c r="B23" s="141" t="s">
        <v>169</v>
      </c>
      <c r="C23" s="120"/>
      <c r="D23" s="142"/>
      <c r="E23" s="142"/>
      <c r="F23" s="142"/>
      <c r="G23" s="143"/>
      <c r="H23" s="120"/>
      <c r="I23" s="142"/>
      <c r="J23" s="142"/>
      <c r="K23" s="142"/>
      <c r="L23" s="143"/>
      <c r="M23" s="120"/>
      <c r="N23" s="142"/>
      <c r="O23" s="142"/>
      <c r="P23" s="142"/>
      <c r="Q23" s="143"/>
      <c r="R23" s="120"/>
      <c r="S23" s="142"/>
      <c r="T23" s="142"/>
      <c r="U23" s="142"/>
      <c r="V23" s="143"/>
      <c r="W23" s="120"/>
      <c r="X23" s="142"/>
      <c r="Y23" s="142"/>
      <c r="Z23" s="142"/>
      <c r="AA23" s="143"/>
      <c r="AB23" s="120"/>
      <c r="AC23" s="142"/>
      <c r="AD23" s="142"/>
      <c r="AE23" s="142"/>
      <c r="AF23" s="143"/>
      <c r="AG23" s="120"/>
      <c r="AH23" s="142"/>
      <c r="AI23" s="142"/>
      <c r="AJ23" s="142"/>
      <c r="AK23" s="143"/>
      <c r="AL23" s="120"/>
      <c r="AM23" s="142"/>
      <c r="AN23" s="142"/>
      <c r="AO23" s="142"/>
      <c r="AP23" s="143"/>
      <c r="AQ23" s="120"/>
      <c r="AR23" s="142"/>
      <c r="AS23" s="142"/>
      <c r="AT23" s="142"/>
      <c r="AU23" s="143"/>
      <c r="AV23" s="120"/>
      <c r="AW23" s="142"/>
      <c r="AX23" s="142"/>
      <c r="AY23" s="142"/>
      <c r="AZ23" s="143"/>
      <c r="BA23" s="120"/>
      <c r="BB23" s="142"/>
      <c r="BC23" s="142"/>
      <c r="BD23" s="142"/>
      <c r="BE23" s="143"/>
      <c r="BF23" s="120"/>
      <c r="BG23" s="142"/>
      <c r="BH23" s="142"/>
      <c r="BI23" s="142"/>
      <c r="BJ23" s="143"/>
      <c r="BK23" s="144"/>
    </row>
    <row r="24" spans="1:63" ht="15">
      <c r="A24" s="137"/>
      <c r="B24" s="141" t="s">
        <v>186</v>
      </c>
      <c r="C24" s="120"/>
      <c r="D24" s="142"/>
      <c r="E24" s="142"/>
      <c r="F24" s="142"/>
      <c r="G24" s="143"/>
      <c r="H24" s="120"/>
      <c r="I24" s="142"/>
      <c r="J24" s="142"/>
      <c r="K24" s="142"/>
      <c r="L24" s="143"/>
      <c r="M24" s="120"/>
      <c r="N24" s="142"/>
      <c r="O24" s="142"/>
      <c r="P24" s="142"/>
      <c r="Q24" s="143"/>
      <c r="R24" s="120"/>
      <c r="S24" s="142"/>
      <c r="T24" s="142"/>
      <c r="U24" s="142"/>
      <c r="V24" s="143"/>
      <c r="W24" s="120"/>
      <c r="X24" s="142"/>
      <c r="Y24" s="142"/>
      <c r="Z24" s="142"/>
      <c r="AA24" s="143"/>
      <c r="AB24" s="120"/>
      <c r="AC24" s="142"/>
      <c r="AD24" s="142"/>
      <c r="AE24" s="142"/>
      <c r="AF24" s="143"/>
      <c r="AG24" s="120"/>
      <c r="AH24" s="142"/>
      <c r="AI24" s="142"/>
      <c r="AJ24" s="142"/>
      <c r="AK24" s="143"/>
      <c r="AL24" s="120"/>
      <c r="AM24" s="142"/>
      <c r="AN24" s="142"/>
      <c r="AO24" s="142"/>
      <c r="AP24" s="143"/>
      <c r="AQ24" s="120"/>
      <c r="AR24" s="142"/>
      <c r="AS24" s="142"/>
      <c r="AT24" s="142"/>
      <c r="AU24" s="143"/>
      <c r="AV24" s="120"/>
      <c r="AW24" s="142"/>
      <c r="AX24" s="142"/>
      <c r="AY24" s="142"/>
      <c r="AZ24" s="143"/>
      <c r="BA24" s="120"/>
      <c r="BB24" s="142"/>
      <c r="BC24" s="142"/>
      <c r="BD24" s="142"/>
      <c r="BE24" s="143"/>
      <c r="BF24" s="120"/>
      <c r="BG24" s="142"/>
      <c r="BH24" s="142"/>
      <c r="BI24" s="142"/>
      <c r="BJ24" s="143"/>
      <c r="BK24" s="144"/>
    </row>
    <row r="25" spans="1:63" ht="15">
      <c r="A25" s="137"/>
      <c r="B25" s="149" t="s">
        <v>187</v>
      </c>
      <c r="C25" s="120"/>
      <c r="D25" s="142"/>
      <c r="E25" s="142"/>
      <c r="F25" s="142"/>
      <c r="G25" s="143"/>
      <c r="H25" s="120"/>
      <c r="I25" s="142"/>
      <c r="J25" s="142"/>
      <c r="K25" s="142"/>
      <c r="L25" s="143"/>
      <c r="M25" s="120"/>
      <c r="N25" s="142"/>
      <c r="O25" s="142"/>
      <c r="P25" s="142"/>
      <c r="Q25" s="143"/>
      <c r="R25" s="120"/>
      <c r="S25" s="142"/>
      <c r="T25" s="142"/>
      <c r="U25" s="142"/>
      <c r="V25" s="143"/>
      <c r="W25" s="120"/>
      <c r="X25" s="142"/>
      <c r="Y25" s="142"/>
      <c r="Z25" s="142"/>
      <c r="AA25" s="143"/>
      <c r="AB25" s="120"/>
      <c r="AC25" s="142"/>
      <c r="AD25" s="142"/>
      <c r="AE25" s="142"/>
      <c r="AF25" s="143"/>
      <c r="AG25" s="120"/>
      <c r="AH25" s="142"/>
      <c r="AI25" s="142"/>
      <c r="AJ25" s="142"/>
      <c r="AK25" s="143"/>
      <c r="AL25" s="120"/>
      <c r="AM25" s="142"/>
      <c r="AN25" s="142"/>
      <c r="AO25" s="142"/>
      <c r="AP25" s="143"/>
      <c r="AQ25" s="120"/>
      <c r="AR25" s="142"/>
      <c r="AS25" s="142"/>
      <c r="AT25" s="142"/>
      <c r="AU25" s="143"/>
      <c r="AV25" s="120"/>
      <c r="AW25" s="142"/>
      <c r="AX25" s="142"/>
      <c r="AY25" s="142"/>
      <c r="AZ25" s="143"/>
      <c r="BA25" s="120"/>
      <c r="BB25" s="142"/>
      <c r="BC25" s="142"/>
      <c r="BD25" s="142"/>
      <c r="BE25" s="143"/>
      <c r="BF25" s="120"/>
      <c r="BG25" s="142"/>
      <c r="BH25" s="142"/>
      <c r="BI25" s="142"/>
      <c r="BJ25" s="143"/>
      <c r="BK25" s="144"/>
    </row>
    <row r="26" spans="1:63" ht="3.75" customHeight="1">
      <c r="A26" s="137"/>
      <c r="B26" s="150"/>
      <c r="C26" s="19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7"/>
    </row>
    <row r="27" spans="1:63" ht="15">
      <c r="A27" s="137" t="s">
        <v>188</v>
      </c>
      <c r="B27" s="138" t="s">
        <v>189</v>
      </c>
      <c r="C27" s="195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7"/>
    </row>
    <row r="28" spans="1:63" s="151" customFormat="1" ht="15">
      <c r="A28" s="137" t="s">
        <v>167</v>
      </c>
      <c r="B28" s="140" t="s">
        <v>190</v>
      </c>
      <c r="C28" s="200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2"/>
    </row>
    <row r="29" spans="1:63" s="151" customFormat="1" ht="15">
      <c r="A29" s="137"/>
      <c r="B29" s="141" t="s">
        <v>169</v>
      </c>
      <c r="C29" s="152"/>
      <c r="D29" s="153"/>
      <c r="E29" s="153"/>
      <c r="F29" s="153"/>
      <c r="G29" s="154"/>
      <c r="H29" s="152"/>
      <c r="I29" s="153"/>
      <c r="J29" s="153"/>
      <c r="K29" s="153"/>
      <c r="L29" s="154"/>
      <c r="M29" s="152"/>
      <c r="N29" s="153"/>
      <c r="O29" s="153"/>
      <c r="P29" s="153"/>
      <c r="Q29" s="154"/>
      <c r="R29" s="152"/>
      <c r="S29" s="153"/>
      <c r="T29" s="153"/>
      <c r="U29" s="153"/>
      <c r="V29" s="154"/>
      <c r="W29" s="152"/>
      <c r="X29" s="153"/>
      <c r="Y29" s="153"/>
      <c r="Z29" s="153"/>
      <c r="AA29" s="154"/>
      <c r="AB29" s="152"/>
      <c r="AC29" s="153"/>
      <c r="AD29" s="153"/>
      <c r="AE29" s="153"/>
      <c r="AF29" s="154"/>
      <c r="AG29" s="152"/>
      <c r="AH29" s="153"/>
      <c r="AI29" s="153"/>
      <c r="AJ29" s="153"/>
      <c r="AK29" s="154"/>
      <c r="AL29" s="152"/>
      <c r="AM29" s="153"/>
      <c r="AN29" s="153"/>
      <c r="AO29" s="153"/>
      <c r="AP29" s="154"/>
      <c r="AQ29" s="152"/>
      <c r="AR29" s="153"/>
      <c r="AS29" s="153"/>
      <c r="AT29" s="153"/>
      <c r="AU29" s="154"/>
      <c r="AV29" s="152"/>
      <c r="AW29" s="153"/>
      <c r="AX29" s="153"/>
      <c r="AY29" s="153"/>
      <c r="AZ29" s="154"/>
      <c r="BA29" s="152"/>
      <c r="BB29" s="153"/>
      <c r="BC29" s="153"/>
      <c r="BD29" s="153"/>
      <c r="BE29" s="154"/>
      <c r="BF29" s="152"/>
      <c r="BG29" s="153"/>
      <c r="BH29" s="153"/>
      <c r="BI29" s="153"/>
      <c r="BJ29" s="154"/>
      <c r="BK29" s="137"/>
    </row>
    <row r="30" spans="1:63" s="151" customFormat="1" ht="15">
      <c r="A30" s="137"/>
      <c r="B30" s="141" t="s">
        <v>170</v>
      </c>
      <c r="C30" s="152"/>
      <c r="D30" s="153"/>
      <c r="E30" s="153"/>
      <c r="F30" s="153"/>
      <c r="G30" s="154"/>
      <c r="H30" s="152"/>
      <c r="I30" s="153"/>
      <c r="J30" s="153"/>
      <c r="K30" s="153"/>
      <c r="L30" s="154"/>
      <c r="M30" s="152"/>
      <c r="N30" s="153"/>
      <c r="O30" s="153"/>
      <c r="P30" s="153"/>
      <c r="Q30" s="154"/>
      <c r="R30" s="152"/>
      <c r="S30" s="153"/>
      <c r="T30" s="153"/>
      <c r="U30" s="153"/>
      <c r="V30" s="154"/>
      <c r="W30" s="152"/>
      <c r="X30" s="153"/>
      <c r="Y30" s="153"/>
      <c r="Z30" s="153"/>
      <c r="AA30" s="154"/>
      <c r="AB30" s="152"/>
      <c r="AC30" s="153"/>
      <c r="AD30" s="153"/>
      <c r="AE30" s="153"/>
      <c r="AF30" s="154"/>
      <c r="AG30" s="152"/>
      <c r="AH30" s="153"/>
      <c r="AI30" s="153"/>
      <c r="AJ30" s="153"/>
      <c r="AK30" s="154"/>
      <c r="AL30" s="152"/>
      <c r="AM30" s="153"/>
      <c r="AN30" s="153"/>
      <c r="AO30" s="153"/>
      <c r="AP30" s="154"/>
      <c r="AQ30" s="152"/>
      <c r="AR30" s="153"/>
      <c r="AS30" s="153"/>
      <c r="AT30" s="153"/>
      <c r="AU30" s="154"/>
      <c r="AV30" s="152"/>
      <c r="AW30" s="153"/>
      <c r="AX30" s="153"/>
      <c r="AY30" s="153"/>
      <c r="AZ30" s="154"/>
      <c r="BA30" s="152"/>
      <c r="BB30" s="153"/>
      <c r="BC30" s="153"/>
      <c r="BD30" s="153"/>
      <c r="BE30" s="154"/>
      <c r="BF30" s="152"/>
      <c r="BG30" s="153"/>
      <c r="BH30" s="153"/>
      <c r="BI30" s="153"/>
      <c r="BJ30" s="154"/>
      <c r="BK30" s="137"/>
    </row>
    <row r="31" spans="1:63" ht="15">
      <c r="A31" s="137" t="s">
        <v>171</v>
      </c>
      <c r="B31" s="140" t="s">
        <v>191</v>
      </c>
      <c r="C31" s="195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7"/>
    </row>
    <row r="32" spans="1:63" ht="15">
      <c r="A32" s="137"/>
      <c r="B32" s="141" t="s">
        <v>169</v>
      </c>
      <c r="C32" s="120"/>
      <c r="D32" s="142"/>
      <c r="E32" s="142"/>
      <c r="F32" s="142"/>
      <c r="G32" s="143"/>
      <c r="H32" s="120"/>
      <c r="I32" s="142"/>
      <c r="J32" s="142"/>
      <c r="K32" s="142"/>
      <c r="L32" s="143"/>
      <c r="M32" s="120"/>
      <c r="N32" s="142"/>
      <c r="O32" s="142"/>
      <c r="P32" s="142"/>
      <c r="Q32" s="143"/>
      <c r="R32" s="120"/>
      <c r="S32" s="142"/>
      <c r="T32" s="142"/>
      <c r="U32" s="142"/>
      <c r="V32" s="143"/>
      <c r="W32" s="120"/>
      <c r="X32" s="142"/>
      <c r="Y32" s="142"/>
      <c r="Z32" s="142"/>
      <c r="AA32" s="143"/>
      <c r="AB32" s="120"/>
      <c r="AC32" s="142"/>
      <c r="AD32" s="142"/>
      <c r="AE32" s="142"/>
      <c r="AF32" s="143"/>
      <c r="AG32" s="120"/>
      <c r="AH32" s="142"/>
      <c r="AI32" s="142"/>
      <c r="AJ32" s="142"/>
      <c r="AK32" s="143"/>
      <c r="AL32" s="120"/>
      <c r="AM32" s="142"/>
      <c r="AN32" s="142"/>
      <c r="AO32" s="142"/>
      <c r="AP32" s="143"/>
      <c r="AQ32" s="120"/>
      <c r="AR32" s="142"/>
      <c r="AS32" s="142"/>
      <c r="AT32" s="142"/>
      <c r="AU32" s="143"/>
      <c r="AV32" s="120"/>
      <c r="AW32" s="142"/>
      <c r="AX32" s="142"/>
      <c r="AY32" s="142"/>
      <c r="AZ32" s="143"/>
      <c r="BA32" s="120"/>
      <c r="BB32" s="142"/>
      <c r="BC32" s="142"/>
      <c r="BD32" s="142"/>
      <c r="BE32" s="143"/>
      <c r="BF32" s="120"/>
      <c r="BG32" s="142"/>
      <c r="BH32" s="142"/>
      <c r="BI32" s="142"/>
      <c r="BJ32" s="143"/>
      <c r="BK32" s="144"/>
    </row>
    <row r="33" spans="1:63" ht="15">
      <c r="A33" s="137"/>
      <c r="B33" s="141" t="s">
        <v>173</v>
      </c>
      <c r="C33" s="120"/>
      <c r="D33" s="142"/>
      <c r="E33" s="142"/>
      <c r="F33" s="142"/>
      <c r="G33" s="143"/>
      <c r="H33" s="120"/>
      <c r="I33" s="142"/>
      <c r="J33" s="142"/>
      <c r="K33" s="142"/>
      <c r="L33" s="143"/>
      <c r="M33" s="120"/>
      <c r="N33" s="142"/>
      <c r="O33" s="142"/>
      <c r="P33" s="142"/>
      <c r="Q33" s="143"/>
      <c r="R33" s="120"/>
      <c r="S33" s="142"/>
      <c r="T33" s="142"/>
      <c r="U33" s="142"/>
      <c r="V33" s="143"/>
      <c r="W33" s="120"/>
      <c r="X33" s="142"/>
      <c r="Y33" s="142"/>
      <c r="Z33" s="142"/>
      <c r="AA33" s="143"/>
      <c r="AB33" s="120"/>
      <c r="AC33" s="142"/>
      <c r="AD33" s="142"/>
      <c r="AE33" s="142"/>
      <c r="AF33" s="143"/>
      <c r="AG33" s="120"/>
      <c r="AH33" s="142"/>
      <c r="AI33" s="142"/>
      <c r="AJ33" s="142"/>
      <c r="AK33" s="143"/>
      <c r="AL33" s="120"/>
      <c r="AM33" s="142"/>
      <c r="AN33" s="142"/>
      <c r="AO33" s="142"/>
      <c r="AP33" s="143"/>
      <c r="AQ33" s="120"/>
      <c r="AR33" s="142"/>
      <c r="AS33" s="142"/>
      <c r="AT33" s="142"/>
      <c r="AU33" s="143"/>
      <c r="AV33" s="120"/>
      <c r="AW33" s="142"/>
      <c r="AX33" s="142"/>
      <c r="AY33" s="142"/>
      <c r="AZ33" s="143"/>
      <c r="BA33" s="120"/>
      <c r="BB33" s="142"/>
      <c r="BC33" s="142"/>
      <c r="BD33" s="142"/>
      <c r="BE33" s="143"/>
      <c r="BF33" s="120"/>
      <c r="BG33" s="142"/>
      <c r="BH33" s="142"/>
      <c r="BI33" s="142"/>
      <c r="BJ33" s="143"/>
      <c r="BK33" s="144"/>
    </row>
    <row r="34" spans="1:63" ht="15">
      <c r="A34" s="137"/>
      <c r="B34" s="149" t="s">
        <v>192</v>
      </c>
      <c r="C34" s="120"/>
      <c r="D34" s="142"/>
      <c r="E34" s="142"/>
      <c r="F34" s="142"/>
      <c r="G34" s="143"/>
      <c r="H34" s="120"/>
      <c r="I34" s="142"/>
      <c r="J34" s="142"/>
      <c r="K34" s="142"/>
      <c r="L34" s="143"/>
      <c r="M34" s="120"/>
      <c r="N34" s="142"/>
      <c r="O34" s="142"/>
      <c r="P34" s="142"/>
      <c r="Q34" s="143"/>
      <c r="R34" s="120"/>
      <c r="S34" s="142"/>
      <c r="T34" s="142"/>
      <c r="U34" s="142"/>
      <c r="V34" s="143"/>
      <c r="W34" s="120"/>
      <c r="X34" s="142"/>
      <c r="Y34" s="142"/>
      <c r="Z34" s="142"/>
      <c r="AA34" s="143"/>
      <c r="AB34" s="120"/>
      <c r="AC34" s="142"/>
      <c r="AD34" s="142"/>
      <c r="AE34" s="142"/>
      <c r="AF34" s="143"/>
      <c r="AG34" s="120"/>
      <c r="AH34" s="142"/>
      <c r="AI34" s="142"/>
      <c r="AJ34" s="142"/>
      <c r="AK34" s="143"/>
      <c r="AL34" s="120"/>
      <c r="AM34" s="142"/>
      <c r="AN34" s="142"/>
      <c r="AO34" s="142"/>
      <c r="AP34" s="143"/>
      <c r="AQ34" s="120"/>
      <c r="AR34" s="142"/>
      <c r="AS34" s="142"/>
      <c r="AT34" s="142"/>
      <c r="AU34" s="143"/>
      <c r="AV34" s="120"/>
      <c r="AW34" s="142"/>
      <c r="AX34" s="142"/>
      <c r="AY34" s="142"/>
      <c r="AZ34" s="143"/>
      <c r="BA34" s="120"/>
      <c r="BB34" s="142"/>
      <c r="BC34" s="142"/>
      <c r="BD34" s="142"/>
      <c r="BE34" s="143"/>
      <c r="BF34" s="120"/>
      <c r="BG34" s="142"/>
      <c r="BH34" s="142"/>
      <c r="BI34" s="142"/>
      <c r="BJ34" s="143"/>
      <c r="BK34" s="144"/>
    </row>
    <row r="35" spans="1:63" ht="3" customHeight="1">
      <c r="A35" s="137"/>
      <c r="B35" s="140"/>
      <c r="C35" s="195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7"/>
    </row>
    <row r="36" spans="1:63" ht="15">
      <c r="A36" s="137" t="s">
        <v>193</v>
      </c>
      <c r="B36" s="138" t="s">
        <v>194</v>
      </c>
      <c r="C36" s="195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7"/>
    </row>
    <row r="37" spans="1:63" ht="15">
      <c r="A37" s="137" t="s">
        <v>167</v>
      </c>
      <c r="B37" s="140" t="s">
        <v>195</v>
      </c>
      <c r="C37" s="195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7"/>
    </row>
    <row r="38" spans="1:63" ht="15">
      <c r="A38" s="137"/>
      <c r="B38" s="141" t="s">
        <v>169</v>
      </c>
      <c r="C38" s="120"/>
      <c r="D38" s="142"/>
      <c r="E38" s="142"/>
      <c r="F38" s="142"/>
      <c r="G38" s="143"/>
      <c r="H38" s="120"/>
      <c r="I38" s="142"/>
      <c r="J38" s="142"/>
      <c r="K38" s="142"/>
      <c r="L38" s="143"/>
      <c r="M38" s="120"/>
      <c r="N38" s="142"/>
      <c r="O38" s="142"/>
      <c r="P38" s="142"/>
      <c r="Q38" s="143"/>
      <c r="R38" s="120"/>
      <c r="S38" s="142"/>
      <c r="T38" s="142"/>
      <c r="U38" s="142"/>
      <c r="V38" s="143"/>
      <c r="W38" s="120"/>
      <c r="X38" s="142"/>
      <c r="Y38" s="142"/>
      <c r="Z38" s="142"/>
      <c r="AA38" s="143"/>
      <c r="AB38" s="120"/>
      <c r="AC38" s="142"/>
      <c r="AD38" s="142"/>
      <c r="AE38" s="142"/>
      <c r="AF38" s="143"/>
      <c r="AG38" s="120"/>
      <c r="AH38" s="142"/>
      <c r="AI38" s="142"/>
      <c r="AJ38" s="142"/>
      <c r="AK38" s="143"/>
      <c r="AL38" s="120"/>
      <c r="AM38" s="142"/>
      <c r="AN38" s="142"/>
      <c r="AO38" s="142"/>
      <c r="AP38" s="143"/>
      <c r="AQ38" s="120"/>
      <c r="AR38" s="142"/>
      <c r="AS38" s="142"/>
      <c r="AT38" s="142"/>
      <c r="AU38" s="143"/>
      <c r="AV38" s="120"/>
      <c r="AW38" s="142"/>
      <c r="AX38" s="142"/>
      <c r="AY38" s="142"/>
      <c r="AZ38" s="143"/>
      <c r="BA38" s="120"/>
      <c r="BB38" s="142"/>
      <c r="BC38" s="142"/>
      <c r="BD38" s="142"/>
      <c r="BE38" s="143"/>
      <c r="BF38" s="120"/>
      <c r="BG38" s="142"/>
      <c r="BH38" s="142"/>
      <c r="BI38" s="142"/>
      <c r="BJ38" s="143"/>
      <c r="BK38" s="144"/>
    </row>
    <row r="39" spans="1:63" ht="15">
      <c r="A39" s="137"/>
      <c r="B39" s="149" t="s">
        <v>196</v>
      </c>
      <c r="C39" s="120"/>
      <c r="D39" s="142"/>
      <c r="E39" s="142"/>
      <c r="F39" s="142"/>
      <c r="G39" s="143"/>
      <c r="H39" s="120"/>
      <c r="I39" s="142"/>
      <c r="J39" s="142"/>
      <c r="K39" s="142"/>
      <c r="L39" s="143"/>
      <c r="M39" s="120"/>
      <c r="N39" s="142"/>
      <c r="O39" s="142"/>
      <c r="P39" s="142"/>
      <c r="Q39" s="143"/>
      <c r="R39" s="120"/>
      <c r="S39" s="142"/>
      <c r="T39" s="142"/>
      <c r="U39" s="142"/>
      <c r="V39" s="143"/>
      <c r="W39" s="120"/>
      <c r="X39" s="142"/>
      <c r="Y39" s="142"/>
      <c r="Z39" s="142"/>
      <c r="AA39" s="143"/>
      <c r="AB39" s="120"/>
      <c r="AC39" s="142"/>
      <c r="AD39" s="142"/>
      <c r="AE39" s="142"/>
      <c r="AF39" s="143"/>
      <c r="AG39" s="120"/>
      <c r="AH39" s="142"/>
      <c r="AI39" s="142"/>
      <c r="AJ39" s="142"/>
      <c r="AK39" s="143"/>
      <c r="AL39" s="120"/>
      <c r="AM39" s="142"/>
      <c r="AN39" s="142"/>
      <c r="AO39" s="142"/>
      <c r="AP39" s="143"/>
      <c r="AQ39" s="120"/>
      <c r="AR39" s="142"/>
      <c r="AS39" s="142"/>
      <c r="AT39" s="142"/>
      <c r="AU39" s="143"/>
      <c r="AV39" s="120"/>
      <c r="AW39" s="142"/>
      <c r="AX39" s="142"/>
      <c r="AY39" s="142"/>
      <c r="AZ39" s="143"/>
      <c r="BA39" s="120"/>
      <c r="BB39" s="142"/>
      <c r="BC39" s="142"/>
      <c r="BD39" s="142"/>
      <c r="BE39" s="143"/>
      <c r="BF39" s="120"/>
      <c r="BG39" s="142"/>
      <c r="BH39" s="142"/>
      <c r="BI39" s="142"/>
      <c r="BJ39" s="143"/>
      <c r="BK39" s="144"/>
    </row>
    <row r="40" spans="1:63" ht="2.25" customHeight="1">
      <c r="A40" s="137"/>
      <c r="B40" s="140"/>
      <c r="C40" s="195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7"/>
    </row>
    <row r="41" spans="1:63" ht="15">
      <c r="A41" s="137" t="s">
        <v>197</v>
      </c>
      <c r="B41" s="138" t="s">
        <v>198</v>
      </c>
      <c r="C41" s="195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7"/>
    </row>
    <row r="42" spans="1:63" ht="15">
      <c r="A42" s="137" t="s">
        <v>167</v>
      </c>
      <c r="B42" s="140" t="s">
        <v>199</v>
      </c>
      <c r="C42" s="195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7"/>
    </row>
    <row r="43" spans="1:63" ht="15">
      <c r="A43" s="137"/>
      <c r="B43" s="141" t="s">
        <v>169</v>
      </c>
      <c r="C43" s="120"/>
      <c r="D43" s="142"/>
      <c r="E43" s="142"/>
      <c r="F43" s="142"/>
      <c r="G43" s="143"/>
      <c r="H43" s="120"/>
      <c r="I43" s="142"/>
      <c r="J43" s="142"/>
      <c r="K43" s="142"/>
      <c r="L43" s="143"/>
      <c r="M43" s="120"/>
      <c r="N43" s="142"/>
      <c r="O43" s="142"/>
      <c r="P43" s="142"/>
      <c r="Q43" s="143"/>
      <c r="R43" s="120"/>
      <c r="S43" s="142"/>
      <c r="T43" s="142"/>
      <c r="U43" s="142"/>
      <c r="V43" s="143"/>
      <c r="W43" s="120"/>
      <c r="X43" s="142"/>
      <c r="Y43" s="142"/>
      <c r="Z43" s="142"/>
      <c r="AA43" s="143"/>
      <c r="AB43" s="120"/>
      <c r="AC43" s="142"/>
      <c r="AD43" s="142"/>
      <c r="AE43" s="142"/>
      <c r="AF43" s="143"/>
      <c r="AG43" s="120"/>
      <c r="AH43" s="142"/>
      <c r="AI43" s="142"/>
      <c r="AJ43" s="142"/>
      <c r="AK43" s="143"/>
      <c r="AL43" s="120"/>
      <c r="AM43" s="142"/>
      <c r="AN43" s="142"/>
      <c r="AO43" s="142"/>
      <c r="AP43" s="143"/>
      <c r="AQ43" s="120"/>
      <c r="AR43" s="142"/>
      <c r="AS43" s="142"/>
      <c r="AT43" s="142"/>
      <c r="AU43" s="143"/>
      <c r="AV43" s="120"/>
      <c r="AW43" s="142"/>
      <c r="AX43" s="142"/>
      <c r="AY43" s="142"/>
      <c r="AZ43" s="143"/>
      <c r="BA43" s="120"/>
      <c r="BB43" s="142"/>
      <c r="BC43" s="142"/>
      <c r="BD43" s="142"/>
      <c r="BE43" s="143"/>
      <c r="BF43" s="120"/>
      <c r="BG43" s="142"/>
      <c r="BH43" s="142"/>
      <c r="BI43" s="142"/>
      <c r="BJ43" s="143"/>
      <c r="BK43" s="144"/>
    </row>
    <row r="44" spans="1:63" ht="15">
      <c r="A44" s="137"/>
      <c r="B44" s="141" t="s">
        <v>170</v>
      </c>
      <c r="C44" s="120"/>
      <c r="D44" s="142"/>
      <c r="E44" s="142"/>
      <c r="F44" s="142"/>
      <c r="G44" s="143"/>
      <c r="H44" s="120"/>
      <c r="I44" s="142"/>
      <c r="J44" s="142"/>
      <c r="K44" s="142"/>
      <c r="L44" s="143"/>
      <c r="M44" s="120"/>
      <c r="N44" s="142"/>
      <c r="O44" s="142"/>
      <c r="P44" s="142"/>
      <c r="Q44" s="143"/>
      <c r="R44" s="120"/>
      <c r="S44" s="142"/>
      <c r="T44" s="142"/>
      <c r="U44" s="142"/>
      <c r="V44" s="143"/>
      <c r="W44" s="120"/>
      <c r="X44" s="142"/>
      <c r="Y44" s="142"/>
      <c r="Z44" s="142"/>
      <c r="AA44" s="143"/>
      <c r="AB44" s="120"/>
      <c r="AC44" s="142"/>
      <c r="AD44" s="142"/>
      <c r="AE44" s="142"/>
      <c r="AF44" s="143"/>
      <c r="AG44" s="120"/>
      <c r="AH44" s="142"/>
      <c r="AI44" s="142"/>
      <c r="AJ44" s="142"/>
      <c r="AK44" s="143"/>
      <c r="AL44" s="120"/>
      <c r="AM44" s="142"/>
      <c r="AN44" s="142"/>
      <c r="AO44" s="142"/>
      <c r="AP44" s="143"/>
      <c r="AQ44" s="120"/>
      <c r="AR44" s="142"/>
      <c r="AS44" s="142"/>
      <c r="AT44" s="142"/>
      <c r="AU44" s="143"/>
      <c r="AV44" s="120"/>
      <c r="AW44" s="142"/>
      <c r="AX44" s="142"/>
      <c r="AY44" s="142"/>
      <c r="AZ44" s="143"/>
      <c r="BA44" s="120"/>
      <c r="BB44" s="142"/>
      <c r="BC44" s="142"/>
      <c r="BD44" s="142"/>
      <c r="BE44" s="143"/>
      <c r="BF44" s="120"/>
      <c r="BG44" s="142"/>
      <c r="BH44" s="142"/>
      <c r="BI44" s="142"/>
      <c r="BJ44" s="143"/>
      <c r="BK44" s="144"/>
    </row>
    <row r="45" spans="1:63" ht="15">
      <c r="A45" s="137" t="s">
        <v>171</v>
      </c>
      <c r="B45" s="140" t="s">
        <v>200</v>
      </c>
      <c r="C45" s="195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7"/>
    </row>
    <row r="46" spans="1:63" ht="15">
      <c r="A46" s="137"/>
      <c r="B46" s="141" t="s">
        <v>169</v>
      </c>
      <c r="C46" s="120"/>
      <c r="D46" s="142"/>
      <c r="E46" s="142"/>
      <c r="F46" s="142"/>
      <c r="G46" s="143"/>
      <c r="H46" s="120"/>
      <c r="I46" s="142"/>
      <c r="J46" s="142"/>
      <c r="K46" s="142"/>
      <c r="L46" s="143"/>
      <c r="M46" s="120"/>
      <c r="N46" s="142"/>
      <c r="O46" s="142"/>
      <c r="P46" s="142"/>
      <c r="Q46" s="143"/>
      <c r="R46" s="120"/>
      <c r="S46" s="142"/>
      <c r="T46" s="142"/>
      <c r="U46" s="142"/>
      <c r="V46" s="143"/>
      <c r="W46" s="120"/>
      <c r="X46" s="142"/>
      <c r="Y46" s="142"/>
      <c r="Z46" s="142"/>
      <c r="AA46" s="143"/>
      <c r="AB46" s="120"/>
      <c r="AC46" s="142"/>
      <c r="AD46" s="142"/>
      <c r="AE46" s="142"/>
      <c r="AF46" s="143"/>
      <c r="AG46" s="120"/>
      <c r="AH46" s="142"/>
      <c r="AI46" s="142"/>
      <c r="AJ46" s="142"/>
      <c r="AK46" s="143"/>
      <c r="AL46" s="120"/>
      <c r="AM46" s="142"/>
      <c r="AN46" s="142"/>
      <c r="AO46" s="142"/>
      <c r="AP46" s="143"/>
      <c r="AQ46" s="120"/>
      <c r="AR46" s="142"/>
      <c r="AS46" s="142"/>
      <c r="AT46" s="142"/>
      <c r="AU46" s="143"/>
      <c r="AV46" s="120"/>
      <c r="AW46" s="142"/>
      <c r="AX46" s="142"/>
      <c r="AY46" s="142"/>
      <c r="AZ46" s="143"/>
      <c r="BA46" s="120"/>
      <c r="BB46" s="142"/>
      <c r="BC46" s="142"/>
      <c r="BD46" s="142"/>
      <c r="BE46" s="143"/>
      <c r="BF46" s="120"/>
      <c r="BG46" s="142"/>
      <c r="BH46" s="142"/>
      <c r="BI46" s="142"/>
      <c r="BJ46" s="143"/>
      <c r="BK46" s="144"/>
    </row>
    <row r="47" spans="1:63" ht="15">
      <c r="A47" s="137"/>
      <c r="B47" s="141" t="s">
        <v>173</v>
      </c>
      <c r="C47" s="120"/>
      <c r="D47" s="142"/>
      <c r="E47" s="142"/>
      <c r="F47" s="142"/>
      <c r="G47" s="143"/>
      <c r="H47" s="120"/>
      <c r="I47" s="142"/>
      <c r="J47" s="142"/>
      <c r="K47" s="142"/>
      <c r="L47" s="143"/>
      <c r="M47" s="120"/>
      <c r="N47" s="142"/>
      <c r="O47" s="142"/>
      <c r="P47" s="142"/>
      <c r="Q47" s="143"/>
      <c r="R47" s="120"/>
      <c r="S47" s="142"/>
      <c r="T47" s="142"/>
      <c r="U47" s="142"/>
      <c r="V47" s="143"/>
      <c r="W47" s="120"/>
      <c r="X47" s="142"/>
      <c r="Y47" s="142"/>
      <c r="Z47" s="142"/>
      <c r="AA47" s="143"/>
      <c r="AB47" s="120"/>
      <c r="AC47" s="142"/>
      <c r="AD47" s="142"/>
      <c r="AE47" s="142"/>
      <c r="AF47" s="143"/>
      <c r="AG47" s="120"/>
      <c r="AH47" s="142"/>
      <c r="AI47" s="142"/>
      <c r="AJ47" s="142"/>
      <c r="AK47" s="143"/>
      <c r="AL47" s="120"/>
      <c r="AM47" s="142"/>
      <c r="AN47" s="142"/>
      <c r="AO47" s="142"/>
      <c r="AP47" s="143"/>
      <c r="AQ47" s="120"/>
      <c r="AR47" s="142"/>
      <c r="AS47" s="142"/>
      <c r="AT47" s="142"/>
      <c r="AU47" s="143"/>
      <c r="AV47" s="120"/>
      <c r="AW47" s="142"/>
      <c r="AX47" s="142"/>
      <c r="AY47" s="142"/>
      <c r="AZ47" s="143"/>
      <c r="BA47" s="120"/>
      <c r="BB47" s="142"/>
      <c r="BC47" s="142"/>
      <c r="BD47" s="142"/>
      <c r="BE47" s="143"/>
      <c r="BF47" s="120"/>
      <c r="BG47" s="142"/>
      <c r="BH47" s="142"/>
      <c r="BI47" s="142"/>
      <c r="BJ47" s="143"/>
      <c r="BK47" s="144"/>
    </row>
    <row r="48" spans="1:63" ht="15">
      <c r="A48" s="137"/>
      <c r="B48" s="149" t="s">
        <v>192</v>
      </c>
      <c r="C48" s="120"/>
      <c r="D48" s="142"/>
      <c r="E48" s="142"/>
      <c r="F48" s="142"/>
      <c r="G48" s="143"/>
      <c r="H48" s="120"/>
      <c r="I48" s="142"/>
      <c r="J48" s="142"/>
      <c r="K48" s="142"/>
      <c r="L48" s="143"/>
      <c r="M48" s="120"/>
      <c r="N48" s="142"/>
      <c r="O48" s="142"/>
      <c r="P48" s="142"/>
      <c r="Q48" s="143"/>
      <c r="R48" s="120"/>
      <c r="S48" s="142"/>
      <c r="T48" s="142"/>
      <c r="U48" s="142"/>
      <c r="V48" s="143"/>
      <c r="W48" s="120"/>
      <c r="X48" s="142"/>
      <c r="Y48" s="142"/>
      <c r="Z48" s="142"/>
      <c r="AA48" s="143"/>
      <c r="AB48" s="120"/>
      <c r="AC48" s="142"/>
      <c r="AD48" s="142"/>
      <c r="AE48" s="142"/>
      <c r="AF48" s="143"/>
      <c r="AG48" s="120"/>
      <c r="AH48" s="142"/>
      <c r="AI48" s="142"/>
      <c r="AJ48" s="142"/>
      <c r="AK48" s="143"/>
      <c r="AL48" s="120"/>
      <c r="AM48" s="142"/>
      <c r="AN48" s="142"/>
      <c r="AO48" s="142"/>
      <c r="AP48" s="143"/>
      <c r="AQ48" s="120"/>
      <c r="AR48" s="142"/>
      <c r="AS48" s="142"/>
      <c r="AT48" s="142"/>
      <c r="AU48" s="143"/>
      <c r="AV48" s="120"/>
      <c r="AW48" s="142"/>
      <c r="AX48" s="142"/>
      <c r="AY48" s="142"/>
      <c r="AZ48" s="143"/>
      <c r="BA48" s="120"/>
      <c r="BB48" s="142"/>
      <c r="BC48" s="142"/>
      <c r="BD48" s="142"/>
      <c r="BE48" s="143"/>
      <c r="BF48" s="120"/>
      <c r="BG48" s="142"/>
      <c r="BH48" s="142"/>
      <c r="BI48" s="142"/>
      <c r="BJ48" s="143"/>
      <c r="BK48" s="144"/>
    </row>
    <row r="49" spans="1:63" ht="4.5" customHeight="1">
      <c r="A49" s="137"/>
      <c r="B49" s="140"/>
      <c r="C49" s="195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7"/>
    </row>
    <row r="50" spans="1:63" ht="15">
      <c r="A50" s="137" t="s">
        <v>201</v>
      </c>
      <c r="B50" s="138" t="s">
        <v>202</v>
      </c>
      <c r="C50" s="195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7"/>
    </row>
    <row r="51" spans="1:63" ht="15">
      <c r="A51" s="137" t="s">
        <v>167</v>
      </c>
      <c r="B51" s="140" t="s">
        <v>203</v>
      </c>
      <c r="C51" s="195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7"/>
    </row>
    <row r="52" spans="1:63" ht="15">
      <c r="A52" s="137"/>
      <c r="B52" s="141" t="s">
        <v>169</v>
      </c>
      <c r="C52" s="120"/>
      <c r="D52" s="142"/>
      <c r="E52" s="142"/>
      <c r="F52" s="142"/>
      <c r="G52" s="143"/>
      <c r="H52" s="120"/>
      <c r="I52" s="142"/>
      <c r="J52" s="142"/>
      <c r="K52" s="142"/>
      <c r="L52" s="143"/>
      <c r="M52" s="120"/>
      <c r="N52" s="142"/>
      <c r="O52" s="142"/>
      <c r="P52" s="142"/>
      <c r="Q52" s="143"/>
      <c r="R52" s="120"/>
      <c r="S52" s="142"/>
      <c r="T52" s="142"/>
      <c r="U52" s="142"/>
      <c r="V52" s="143"/>
      <c r="W52" s="120"/>
      <c r="X52" s="142"/>
      <c r="Y52" s="142"/>
      <c r="Z52" s="142"/>
      <c r="AA52" s="143"/>
      <c r="AB52" s="120"/>
      <c r="AC52" s="142"/>
      <c r="AD52" s="142"/>
      <c r="AE52" s="142"/>
      <c r="AF52" s="143"/>
      <c r="AG52" s="120"/>
      <c r="AH52" s="142"/>
      <c r="AI52" s="142"/>
      <c r="AJ52" s="142"/>
      <c r="AK52" s="143"/>
      <c r="AL52" s="120"/>
      <c r="AM52" s="142"/>
      <c r="AN52" s="142"/>
      <c r="AO52" s="142"/>
      <c r="AP52" s="143"/>
      <c r="AQ52" s="120"/>
      <c r="AR52" s="142"/>
      <c r="AS52" s="142"/>
      <c r="AT52" s="142"/>
      <c r="AU52" s="143"/>
      <c r="AV52" s="120"/>
      <c r="AW52" s="142"/>
      <c r="AX52" s="142"/>
      <c r="AY52" s="142"/>
      <c r="AZ52" s="143"/>
      <c r="BA52" s="120"/>
      <c r="BB52" s="142"/>
      <c r="BC52" s="142"/>
      <c r="BD52" s="142"/>
      <c r="BE52" s="143"/>
      <c r="BF52" s="120"/>
      <c r="BG52" s="142"/>
      <c r="BH52" s="142"/>
      <c r="BI52" s="142"/>
      <c r="BJ52" s="143"/>
      <c r="BK52" s="144"/>
    </row>
    <row r="53" spans="1:63" ht="15">
      <c r="A53" s="137"/>
      <c r="B53" s="149" t="s">
        <v>196</v>
      </c>
      <c r="C53" s="120"/>
      <c r="D53" s="142"/>
      <c r="E53" s="142"/>
      <c r="F53" s="142"/>
      <c r="G53" s="143"/>
      <c r="H53" s="120"/>
      <c r="I53" s="142"/>
      <c r="J53" s="142"/>
      <c r="K53" s="142"/>
      <c r="L53" s="143"/>
      <c r="M53" s="120"/>
      <c r="N53" s="142"/>
      <c r="O53" s="142"/>
      <c r="P53" s="142"/>
      <c r="Q53" s="143"/>
      <c r="R53" s="120"/>
      <c r="S53" s="142"/>
      <c r="T53" s="142"/>
      <c r="U53" s="142"/>
      <c r="V53" s="143"/>
      <c r="W53" s="120"/>
      <c r="X53" s="142"/>
      <c r="Y53" s="142"/>
      <c r="Z53" s="142"/>
      <c r="AA53" s="143"/>
      <c r="AB53" s="120"/>
      <c r="AC53" s="142"/>
      <c r="AD53" s="142"/>
      <c r="AE53" s="142"/>
      <c r="AF53" s="143"/>
      <c r="AG53" s="120"/>
      <c r="AH53" s="142"/>
      <c r="AI53" s="142"/>
      <c r="AJ53" s="142"/>
      <c r="AK53" s="143"/>
      <c r="AL53" s="120"/>
      <c r="AM53" s="142"/>
      <c r="AN53" s="142"/>
      <c r="AO53" s="142"/>
      <c r="AP53" s="143"/>
      <c r="AQ53" s="120"/>
      <c r="AR53" s="142"/>
      <c r="AS53" s="142"/>
      <c r="AT53" s="142"/>
      <c r="AU53" s="143"/>
      <c r="AV53" s="120"/>
      <c r="AW53" s="142"/>
      <c r="AX53" s="142"/>
      <c r="AY53" s="142"/>
      <c r="AZ53" s="143"/>
      <c r="BA53" s="120"/>
      <c r="BB53" s="142"/>
      <c r="BC53" s="142"/>
      <c r="BD53" s="142"/>
      <c r="BE53" s="143"/>
      <c r="BF53" s="120"/>
      <c r="BG53" s="142"/>
      <c r="BH53" s="142"/>
      <c r="BI53" s="142"/>
      <c r="BJ53" s="143"/>
      <c r="BK53" s="144"/>
    </row>
    <row r="54" spans="1:63" ht="4.5" customHeight="1">
      <c r="A54" s="137"/>
      <c r="B54" s="155"/>
      <c r="C54" s="195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7"/>
    </row>
    <row r="55" spans="1:63" ht="15">
      <c r="A55" s="137"/>
      <c r="B55" s="156" t="s">
        <v>204</v>
      </c>
      <c r="C55" s="157"/>
      <c r="D55" s="157">
        <f>D21</f>
        <v>271.91711690427104</v>
      </c>
      <c r="E55" s="157"/>
      <c r="F55" s="157"/>
      <c r="G55" s="158"/>
      <c r="H55" s="159"/>
      <c r="I55" s="157"/>
      <c r="J55" s="157">
        <f>J21</f>
        <v>1500.2694150996726</v>
      </c>
      <c r="K55" s="157"/>
      <c r="L55" s="158"/>
      <c r="M55" s="159"/>
      <c r="N55" s="157"/>
      <c r="O55" s="157"/>
      <c r="P55" s="157"/>
      <c r="Q55" s="158"/>
      <c r="R55" s="159"/>
      <c r="S55" s="157"/>
      <c r="T55" s="157">
        <f>T21</f>
        <v>50.37659963797911</v>
      </c>
      <c r="U55" s="157"/>
      <c r="V55" s="158"/>
      <c r="W55" s="159"/>
      <c r="X55" s="157"/>
      <c r="Y55" s="157"/>
      <c r="Z55" s="157"/>
      <c r="AA55" s="158"/>
      <c r="AB55" s="159"/>
      <c r="AC55" s="157"/>
      <c r="AD55" s="157">
        <f>AD21</f>
        <v>43.86231956290392</v>
      </c>
      <c r="AE55" s="157"/>
      <c r="AF55" s="158"/>
      <c r="AG55" s="159"/>
      <c r="AH55" s="157"/>
      <c r="AI55" s="157"/>
      <c r="AJ55" s="157"/>
      <c r="AK55" s="158"/>
      <c r="AL55" s="159"/>
      <c r="AM55" s="157"/>
      <c r="AN55" s="157">
        <f>AN21</f>
        <v>3.556404288884101</v>
      </c>
      <c r="AO55" s="157"/>
      <c r="AP55" s="158"/>
      <c r="AQ55" s="159"/>
      <c r="AR55" s="157"/>
      <c r="AS55" s="157"/>
      <c r="AT55" s="157"/>
      <c r="AU55" s="158"/>
      <c r="AV55" s="159"/>
      <c r="AW55" s="157"/>
      <c r="AX55" s="157"/>
      <c r="AY55" s="157"/>
      <c r="AZ55" s="158"/>
      <c r="BA55" s="159"/>
      <c r="BB55" s="157"/>
      <c r="BC55" s="157"/>
      <c r="BD55" s="157"/>
      <c r="BE55" s="158"/>
      <c r="BF55" s="159"/>
      <c r="BG55" s="157"/>
      <c r="BH55" s="157"/>
      <c r="BI55" s="157"/>
      <c r="BJ55" s="158"/>
      <c r="BK55" s="148">
        <f>J55+D55+T55+AD55+AN55</f>
        <v>1869.9818554937108</v>
      </c>
    </row>
    <row r="56" spans="1:63" ht="4.5" customHeight="1">
      <c r="A56" s="137"/>
      <c r="B56" s="156"/>
      <c r="C56" s="198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9"/>
    </row>
    <row r="57" spans="1:63" ht="14.25" customHeight="1">
      <c r="A57" s="137" t="s">
        <v>205</v>
      </c>
      <c r="B57" s="160" t="s">
        <v>206</v>
      </c>
      <c r="C57" s="198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9"/>
    </row>
    <row r="58" spans="1:63" ht="15">
      <c r="A58" s="137"/>
      <c r="B58" s="141" t="s">
        <v>169</v>
      </c>
      <c r="C58" s="142"/>
      <c r="D58" s="142"/>
      <c r="E58" s="142"/>
      <c r="F58" s="142"/>
      <c r="G58" s="161"/>
      <c r="H58" s="120"/>
      <c r="I58" s="142"/>
      <c r="J58" s="142"/>
      <c r="K58" s="142"/>
      <c r="L58" s="161"/>
      <c r="M58" s="120"/>
      <c r="N58" s="142"/>
      <c r="O58" s="142"/>
      <c r="P58" s="142"/>
      <c r="Q58" s="161"/>
      <c r="R58" s="120"/>
      <c r="S58" s="142"/>
      <c r="T58" s="142"/>
      <c r="U58" s="142"/>
      <c r="V58" s="143"/>
      <c r="W58" s="162"/>
      <c r="X58" s="142"/>
      <c r="Y58" s="142"/>
      <c r="Z58" s="142"/>
      <c r="AA58" s="161"/>
      <c r="AB58" s="120"/>
      <c r="AC58" s="142"/>
      <c r="AD58" s="142"/>
      <c r="AE58" s="142"/>
      <c r="AF58" s="161"/>
      <c r="AG58" s="120"/>
      <c r="AH58" s="142"/>
      <c r="AI58" s="142"/>
      <c r="AJ58" s="142"/>
      <c r="AK58" s="161"/>
      <c r="AL58" s="120"/>
      <c r="AM58" s="142"/>
      <c r="AN58" s="142"/>
      <c r="AO58" s="142"/>
      <c r="AP58" s="161"/>
      <c r="AQ58" s="120"/>
      <c r="AR58" s="142"/>
      <c r="AS58" s="142"/>
      <c r="AT58" s="142"/>
      <c r="AU58" s="161"/>
      <c r="AV58" s="120"/>
      <c r="AW58" s="142"/>
      <c r="AX58" s="142"/>
      <c r="AY58" s="142"/>
      <c r="AZ58" s="161"/>
      <c r="BA58" s="120"/>
      <c r="BB58" s="142"/>
      <c r="BC58" s="142"/>
      <c r="BD58" s="142"/>
      <c r="BE58" s="161"/>
      <c r="BF58" s="120"/>
      <c r="BG58" s="142"/>
      <c r="BH58" s="142"/>
      <c r="BI58" s="142"/>
      <c r="BJ58" s="161"/>
      <c r="BK58" s="120"/>
    </row>
    <row r="59" spans="1:63" ht="15.75" thickBot="1">
      <c r="A59" s="163"/>
      <c r="B59" s="149" t="s">
        <v>196</v>
      </c>
      <c r="C59" s="142"/>
      <c r="D59" s="142"/>
      <c r="E59" s="142"/>
      <c r="F59" s="142"/>
      <c r="G59" s="161"/>
      <c r="H59" s="120"/>
      <c r="I59" s="142"/>
      <c r="J59" s="142"/>
      <c r="K59" s="142"/>
      <c r="L59" s="161"/>
      <c r="M59" s="120"/>
      <c r="N59" s="142"/>
      <c r="O59" s="142"/>
      <c r="P59" s="142"/>
      <c r="Q59" s="161"/>
      <c r="R59" s="120"/>
      <c r="S59" s="142"/>
      <c r="T59" s="142"/>
      <c r="U59" s="142"/>
      <c r="V59" s="143"/>
      <c r="W59" s="162"/>
      <c r="X59" s="142"/>
      <c r="Y59" s="142"/>
      <c r="Z59" s="142"/>
      <c r="AA59" s="161"/>
      <c r="AB59" s="120"/>
      <c r="AC59" s="142"/>
      <c r="AD59" s="142"/>
      <c r="AE59" s="142"/>
      <c r="AF59" s="161"/>
      <c r="AG59" s="120"/>
      <c r="AH59" s="142"/>
      <c r="AI59" s="142"/>
      <c r="AJ59" s="142"/>
      <c r="AK59" s="161"/>
      <c r="AL59" s="120"/>
      <c r="AM59" s="142"/>
      <c r="AN59" s="142"/>
      <c r="AO59" s="142"/>
      <c r="AP59" s="161"/>
      <c r="AQ59" s="120"/>
      <c r="AR59" s="142"/>
      <c r="AS59" s="142"/>
      <c r="AT59" s="142"/>
      <c r="AU59" s="161"/>
      <c r="AV59" s="120"/>
      <c r="AW59" s="142"/>
      <c r="AX59" s="142"/>
      <c r="AY59" s="142"/>
      <c r="AZ59" s="161"/>
      <c r="BA59" s="120"/>
      <c r="BB59" s="142"/>
      <c r="BC59" s="142"/>
      <c r="BD59" s="142"/>
      <c r="BE59" s="161"/>
      <c r="BF59" s="120"/>
      <c r="BG59" s="142"/>
      <c r="BH59" s="142"/>
      <c r="BI59" s="142"/>
      <c r="BJ59" s="161"/>
      <c r="BK59" s="120"/>
    </row>
    <row r="60" spans="1:2" ht="6" customHeight="1">
      <c r="A60" s="151"/>
      <c r="B60" s="164"/>
    </row>
    <row r="61" spans="1:12" ht="15">
      <c r="A61" s="151"/>
      <c r="B61" s="151" t="s">
        <v>207</v>
      </c>
      <c r="L61" s="165" t="s">
        <v>208</v>
      </c>
    </row>
    <row r="62" spans="1:12" ht="15">
      <c r="A62" s="151"/>
      <c r="B62" s="151" t="s">
        <v>209</v>
      </c>
      <c r="L62" s="151" t="s">
        <v>210</v>
      </c>
    </row>
    <row r="63" ht="15">
      <c r="L63" s="151" t="s">
        <v>211</v>
      </c>
    </row>
    <row r="64" spans="2:12" ht="15">
      <c r="B64" s="151" t="s">
        <v>212</v>
      </c>
      <c r="L64" s="151" t="s">
        <v>213</v>
      </c>
    </row>
    <row r="65" spans="2:12" ht="15">
      <c r="B65" s="151" t="s">
        <v>214</v>
      </c>
      <c r="L65" s="151" t="s">
        <v>215</v>
      </c>
    </row>
    <row r="66" spans="2:12" ht="15">
      <c r="B66" s="151"/>
      <c r="L66" s="151" t="s">
        <v>216</v>
      </c>
    </row>
    <row r="74" ht="15">
      <c r="B74" s="151"/>
    </row>
  </sheetData>
  <sheetProtection/>
  <mergeCells count="49"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L4:AP4"/>
    <mergeCell ref="AQ4:AU4"/>
    <mergeCell ref="AV4:AZ4"/>
    <mergeCell ref="BA4:BE4"/>
    <mergeCell ref="BF4:BJ4"/>
    <mergeCell ref="C6:BK6"/>
    <mergeCell ref="C7:BK7"/>
    <mergeCell ref="C10:BK10"/>
    <mergeCell ref="C13:BK13"/>
    <mergeCell ref="C16:BK16"/>
    <mergeCell ref="C19:BK19"/>
    <mergeCell ref="C22:BK22"/>
    <mergeCell ref="C49:BK49"/>
    <mergeCell ref="C26:BK26"/>
    <mergeCell ref="C27:BK27"/>
    <mergeCell ref="C28:BK28"/>
    <mergeCell ref="C31:BK31"/>
    <mergeCell ref="C35:BK35"/>
    <mergeCell ref="C36:BK36"/>
    <mergeCell ref="C50:BK50"/>
    <mergeCell ref="C51:BK51"/>
    <mergeCell ref="C54:BK54"/>
    <mergeCell ref="C56:BK56"/>
    <mergeCell ref="C57:BK57"/>
    <mergeCell ref="C37:BK37"/>
    <mergeCell ref="C40:BK40"/>
    <mergeCell ref="C41:BK41"/>
    <mergeCell ref="C42:BK42"/>
    <mergeCell ref="C45:BK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5">
      <c r="B2" s="225" t="s">
        <v>217</v>
      </c>
      <c r="C2" s="201"/>
      <c r="D2" s="201"/>
      <c r="E2" s="201"/>
      <c r="F2" s="201"/>
      <c r="G2" s="201"/>
      <c r="H2" s="201"/>
      <c r="I2" s="201"/>
      <c r="J2" s="201"/>
      <c r="K2" s="201"/>
      <c r="L2" s="226"/>
    </row>
    <row r="3" spans="2:12" ht="15">
      <c r="B3" s="225" t="s">
        <v>218</v>
      </c>
      <c r="C3" s="201"/>
      <c r="D3" s="201"/>
      <c r="E3" s="201"/>
      <c r="F3" s="201"/>
      <c r="G3" s="201"/>
      <c r="H3" s="201"/>
      <c r="I3" s="201"/>
      <c r="J3" s="201"/>
      <c r="K3" s="201"/>
      <c r="L3" s="226"/>
    </row>
    <row r="4" spans="2:12" ht="30">
      <c r="B4" s="142" t="s">
        <v>154</v>
      </c>
      <c r="C4" s="166" t="s">
        <v>219</v>
      </c>
      <c r="D4" s="166" t="s">
        <v>220</v>
      </c>
      <c r="E4" s="166" t="s">
        <v>221</v>
      </c>
      <c r="F4" s="166" t="s">
        <v>189</v>
      </c>
      <c r="G4" s="166" t="s">
        <v>194</v>
      </c>
      <c r="H4" s="166" t="s">
        <v>202</v>
      </c>
      <c r="I4" s="166" t="s">
        <v>222</v>
      </c>
      <c r="J4" s="166" t="s">
        <v>223</v>
      </c>
      <c r="K4" s="166" t="s">
        <v>224</v>
      </c>
      <c r="L4" s="166" t="s">
        <v>225</v>
      </c>
    </row>
    <row r="5" spans="2:12" ht="15">
      <c r="B5" s="167">
        <v>1</v>
      </c>
      <c r="C5" s="168" t="s">
        <v>226</v>
      </c>
      <c r="D5" s="168"/>
      <c r="E5" s="142"/>
      <c r="F5" s="142"/>
      <c r="G5" s="142"/>
      <c r="H5" s="142"/>
      <c r="I5" s="142"/>
      <c r="J5" s="142"/>
      <c r="K5" s="142"/>
      <c r="L5" s="142"/>
    </row>
    <row r="6" spans="2:12" ht="15">
      <c r="B6" s="167">
        <v>2</v>
      </c>
      <c r="C6" s="169" t="s">
        <v>227</v>
      </c>
      <c r="D6" s="169"/>
      <c r="E6" s="142">
        <v>16.184551502528358</v>
      </c>
      <c r="F6" s="142"/>
      <c r="G6" s="142"/>
      <c r="H6" s="142"/>
      <c r="I6" s="142"/>
      <c r="J6" s="142"/>
      <c r="K6" s="142">
        <f>E6</f>
        <v>16.184551502528358</v>
      </c>
      <c r="L6" s="142"/>
    </row>
    <row r="7" spans="2:12" ht="15">
      <c r="B7" s="167">
        <v>3</v>
      </c>
      <c r="C7" s="168" t="s">
        <v>228</v>
      </c>
      <c r="D7" s="168"/>
      <c r="E7" s="142"/>
      <c r="F7" s="142"/>
      <c r="G7" s="142"/>
      <c r="H7" s="142"/>
      <c r="I7" s="142"/>
      <c r="J7" s="142"/>
      <c r="K7" s="142"/>
      <c r="L7" s="142"/>
    </row>
    <row r="8" spans="2:12" ht="15">
      <c r="B8" s="167">
        <v>4</v>
      </c>
      <c r="C8" s="169" t="s">
        <v>229</v>
      </c>
      <c r="D8" s="169"/>
      <c r="E8" s="142">
        <v>23.709361925894008</v>
      </c>
      <c r="F8" s="142"/>
      <c r="G8" s="142"/>
      <c r="H8" s="142"/>
      <c r="I8" s="142"/>
      <c r="J8" s="142"/>
      <c r="K8" s="142">
        <f>E8</f>
        <v>23.709361925894008</v>
      </c>
      <c r="L8" s="142"/>
    </row>
    <row r="9" spans="2:12" ht="15">
      <c r="B9" s="167">
        <v>5</v>
      </c>
      <c r="C9" s="169" t="s">
        <v>230</v>
      </c>
      <c r="D9" s="169"/>
      <c r="E9" s="142"/>
      <c r="F9" s="142"/>
      <c r="G9" s="142"/>
      <c r="H9" s="142"/>
      <c r="I9" s="142"/>
      <c r="J9" s="142"/>
      <c r="K9" s="142"/>
      <c r="L9" s="142"/>
    </row>
    <row r="10" spans="2:12" ht="15">
      <c r="B10" s="167">
        <v>6</v>
      </c>
      <c r="C10" s="169" t="s">
        <v>231</v>
      </c>
      <c r="D10" s="169"/>
      <c r="E10" s="142"/>
      <c r="F10" s="142"/>
      <c r="G10" s="142"/>
      <c r="H10" s="142"/>
      <c r="I10" s="142"/>
      <c r="J10" s="142"/>
      <c r="K10" s="142"/>
      <c r="L10" s="142"/>
    </row>
    <row r="11" spans="2:12" ht="15">
      <c r="B11" s="167">
        <v>7</v>
      </c>
      <c r="C11" s="169" t="s">
        <v>232</v>
      </c>
      <c r="D11" s="169"/>
      <c r="E11" s="170">
        <v>11.905247925110391</v>
      </c>
      <c r="F11" s="142"/>
      <c r="G11" s="142"/>
      <c r="H11" s="142"/>
      <c r="I11" s="142"/>
      <c r="J11" s="142"/>
      <c r="K11" s="147">
        <f>E11</f>
        <v>11.905247925110391</v>
      </c>
      <c r="L11" s="142"/>
    </row>
    <row r="12" spans="2:12" ht="15">
      <c r="B12" s="167">
        <v>8</v>
      </c>
      <c r="C12" s="168" t="s">
        <v>233</v>
      </c>
      <c r="D12" s="168"/>
      <c r="E12" s="142"/>
      <c r="F12" s="142"/>
      <c r="G12" s="142"/>
      <c r="H12" s="142"/>
      <c r="I12" s="142"/>
      <c r="J12" s="142"/>
      <c r="K12" s="142"/>
      <c r="L12" s="142"/>
    </row>
    <row r="13" spans="2:12" ht="15">
      <c r="B13" s="167">
        <v>9</v>
      </c>
      <c r="C13" s="168" t="s">
        <v>234</v>
      </c>
      <c r="D13" s="168"/>
      <c r="E13" s="142"/>
      <c r="F13" s="142"/>
      <c r="G13" s="142"/>
      <c r="H13" s="142"/>
      <c r="I13" s="142"/>
      <c r="J13" s="142"/>
      <c r="K13" s="142"/>
      <c r="L13" s="142"/>
    </row>
    <row r="14" spans="2:12" ht="15">
      <c r="B14" s="167">
        <v>10</v>
      </c>
      <c r="C14" s="169" t="s">
        <v>235</v>
      </c>
      <c r="D14" s="169"/>
      <c r="E14" s="142">
        <v>5.927340481473502</v>
      </c>
      <c r="F14" s="142"/>
      <c r="G14" s="142"/>
      <c r="H14" s="142"/>
      <c r="I14" s="142"/>
      <c r="J14" s="142"/>
      <c r="K14" s="142">
        <f>E14</f>
        <v>5.927340481473502</v>
      </c>
      <c r="L14" s="142"/>
    </row>
    <row r="15" spans="2:12" ht="15">
      <c r="B15" s="167">
        <v>11</v>
      </c>
      <c r="C15" s="169" t="s">
        <v>236</v>
      </c>
      <c r="D15" s="169"/>
      <c r="E15" s="142">
        <v>25.013376831818178</v>
      </c>
      <c r="F15" s="142"/>
      <c r="G15" s="142"/>
      <c r="H15" s="142"/>
      <c r="I15" s="142"/>
      <c r="J15" s="142"/>
      <c r="K15" s="142">
        <f>E15</f>
        <v>25.013376831818178</v>
      </c>
      <c r="L15" s="142"/>
    </row>
    <row r="16" spans="2:12" ht="15">
      <c r="B16" s="167">
        <v>12</v>
      </c>
      <c r="C16" s="169" t="s">
        <v>237</v>
      </c>
      <c r="D16" s="169"/>
      <c r="E16" s="170">
        <v>126.37192504870191</v>
      </c>
      <c r="F16" s="142"/>
      <c r="G16" s="142"/>
      <c r="H16" s="142"/>
      <c r="I16" s="142"/>
      <c r="J16" s="142"/>
      <c r="K16" s="147">
        <f>E16</f>
        <v>126.37192504870191</v>
      </c>
      <c r="L16" s="142"/>
    </row>
    <row r="17" spans="2:12" ht="15">
      <c r="B17" s="167">
        <v>13</v>
      </c>
      <c r="C17" s="169" t="s">
        <v>238</v>
      </c>
      <c r="D17" s="169"/>
      <c r="E17" s="171"/>
      <c r="F17" s="142"/>
      <c r="G17" s="142"/>
      <c r="H17" s="142"/>
      <c r="I17" s="142"/>
      <c r="J17" s="142"/>
      <c r="K17" s="142"/>
      <c r="L17" s="142"/>
    </row>
    <row r="18" spans="2:12" ht="15">
      <c r="B18" s="167">
        <v>14</v>
      </c>
      <c r="C18" s="169" t="s">
        <v>239</v>
      </c>
      <c r="D18" s="169"/>
      <c r="E18" s="171"/>
      <c r="F18" s="142"/>
      <c r="G18" s="142"/>
      <c r="H18" s="142"/>
      <c r="I18" s="142"/>
      <c r="J18" s="142"/>
      <c r="K18" s="142"/>
      <c r="L18" s="142"/>
    </row>
    <row r="19" spans="2:12" ht="15">
      <c r="B19" s="167">
        <v>15</v>
      </c>
      <c r="C19" s="169" t="s">
        <v>240</v>
      </c>
      <c r="D19" s="169"/>
      <c r="E19" s="171">
        <v>9.246651151098662</v>
      </c>
      <c r="F19" s="142"/>
      <c r="G19" s="142"/>
      <c r="H19" s="142"/>
      <c r="I19" s="142"/>
      <c r="J19" s="142"/>
      <c r="K19" s="142">
        <f>E19</f>
        <v>9.246651151098662</v>
      </c>
      <c r="L19" s="142"/>
    </row>
    <row r="20" spans="2:12" ht="15">
      <c r="B20" s="167">
        <v>16</v>
      </c>
      <c r="C20" s="169" t="s">
        <v>241</v>
      </c>
      <c r="D20" s="169"/>
      <c r="E20" s="172">
        <v>14.225617155536405</v>
      </c>
      <c r="F20" s="142"/>
      <c r="G20" s="142"/>
      <c r="H20" s="142"/>
      <c r="I20" s="142"/>
      <c r="J20" s="142"/>
      <c r="K20" s="142">
        <f>E20</f>
        <v>14.225617155536405</v>
      </c>
      <c r="L20" s="142"/>
    </row>
    <row r="21" spans="2:12" ht="15">
      <c r="B21" s="167">
        <v>17</v>
      </c>
      <c r="C21" s="169" t="s">
        <v>242</v>
      </c>
      <c r="D21" s="169"/>
      <c r="E21" s="171"/>
      <c r="F21" s="142"/>
      <c r="G21" s="142"/>
      <c r="H21" s="142"/>
      <c r="I21" s="142"/>
      <c r="J21" s="142"/>
      <c r="K21" s="142"/>
      <c r="L21" s="142"/>
    </row>
    <row r="22" spans="2:12" ht="15">
      <c r="B22" s="167">
        <v>18</v>
      </c>
      <c r="C22" s="168" t="s">
        <v>243</v>
      </c>
      <c r="D22" s="168"/>
      <c r="E22" s="171"/>
      <c r="F22" s="142"/>
      <c r="G22" s="142"/>
      <c r="H22" s="142"/>
      <c r="I22" s="142"/>
      <c r="J22" s="142"/>
      <c r="K22" s="142"/>
      <c r="L22" s="142"/>
    </row>
    <row r="23" spans="2:12" ht="15">
      <c r="B23" s="167">
        <v>19</v>
      </c>
      <c r="C23" s="169" t="s">
        <v>244</v>
      </c>
      <c r="D23" s="169"/>
      <c r="E23" s="171">
        <v>1.1854680962947004</v>
      </c>
      <c r="F23" s="142"/>
      <c r="G23" s="142"/>
      <c r="H23" s="142"/>
      <c r="I23" s="142"/>
      <c r="J23" s="142"/>
      <c r="K23" s="142">
        <f>E23</f>
        <v>1.1854680962947004</v>
      </c>
      <c r="L23" s="142"/>
    </row>
    <row r="24" spans="2:12" ht="15">
      <c r="B24" s="167">
        <v>20</v>
      </c>
      <c r="C24" s="169" t="s">
        <v>245</v>
      </c>
      <c r="D24" s="169"/>
      <c r="E24" s="170">
        <v>1431.2373286387922</v>
      </c>
      <c r="F24" s="142"/>
      <c r="G24" s="142"/>
      <c r="H24" s="142"/>
      <c r="I24" s="142"/>
      <c r="J24" s="142"/>
      <c r="K24" s="147">
        <f>E24</f>
        <v>1431.2373286387922</v>
      </c>
      <c r="L24" s="142"/>
    </row>
    <row r="25" spans="2:12" ht="15">
      <c r="B25" s="167">
        <v>21</v>
      </c>
      <c r="C25" s="168" t="s">
        <v>246</v>
      </c>
      <c r="D25" s="168"/>
      <c r="E25" s="171"/>
      <c r="F25" s="142"/>
      <c r="G25" s="142"/>
      <c r="H25" s="142"/>
      <c r="I25" s="142"/>
      <c r="J25" s="142"/>
      <c r="K25" s="142"/>
      <c r="L25" s="142"/>
    </row>
    <row r="26" spans="2:12" ht="15">
      <c r="B26" s="167">
        <v>22</v>
      </c>
      <c r="C26" s="169" t="s">
        <v>247</v>
      </c>
      <c r="D26" s="169"/>
      <c r="E26" s="171"/>
      <c r="F26" s="142"/>
      <c r="G26" s="142"/>
      <c r="H26" s="142"/>
      <c r="I26" s="142"/>
      <c r="J26" s="142"/>
      <c r="K26" s="142"/>
      <c r="L26" s="142"/>
    </row>
    <row r="27" spans="2:12" ht="15">
      <c r="B27" s="167">
        <v>23</v>
      </c>
      <c r="C27" s="168" t="s">
        <v>248</v>
      </c>
      <c r="D27" s="168"/>
      <c r="E27" s="171"/>
      <c r="F27" s="142"/>
      <c r="G27" s="142"/>
      <c r="H27" s="142"/>
      <c r="I27" s="142"/>
      <c r="J27" s="142"/>
      <c r="K27" s="142"/>
      <c r="L27" s="142"/>
    </row>
    <row r="28" spans="2:12" ht="15">
      <c r="B28" s="167">
        <v>24</v>
      </c>
      <c r="C28" s="168" t="s">
        <v>249</v>
      </c>
      <c r="D28" s="168"/>
      <c r="E28" s="171"/>
      <c r="F28" s="142"/>
      <c r="G28" s="142"/>
      <c r="H28" s="142"/>
      <c r="I28" s="142"/>
      <c r="J28" s="142"/>
      <c r="K28" s="142"/>
      <c r="L28" s="142"/>
    </row>
    <row r="29" spans="2:12" ht="15">
      <c r="B29" s="167">
        <v>25</v>
      </c>
      <c r="C29" s="169" t="s">
        <v>250</v>
      </c>
      <c r="D29" s="169"/>
      <c r="E29" s="170">
        <v>101.75173845305702</v>
      </c>
      <c r="F29" s="142"/>
      <c r="G29" s="142"/>
      <c r="H29" s="142"/>
      <c r="I29" s="142"/>
      <c r="J29" s="142"/>
      <c r="K29" s="147">
        <f>E29</f>
        <v>101.75173845305702</v>
      </c>
      <c r="L29" s="142"/>
    </row>
    <row r="30" spans="2:12" ht="15">
      <c r="B30" s="167">
        <v>26</v>
      </c>
      <c r="C30" s="169" t="s">
        <v>251</v>
      </c>
      <c r="D30" s="169"/>
      <c r="E30" s="173">
        <v>1.1854680962947004</v>
      </c>
      <c r="F30" s="142"/>
      <c r="G30" s="142"/>
      <c r="H30" s="142"/>
      <c r="I30" s="142"/>
      <c r="J30" s="142"/>
      <c r="K30" s="142">
        <f>E30</f>
        <v>1.1854680962947004</v>
      </c>
      <c r="L30" s="142"/>
    </row>
    <row r="31" spans="2:12" ht="15">
      <c r="B31" s="167">
        <v>27</v>
      </c>
      <c r="C31" s="169" t="s">
        <v>191</v>
      </c>
      <c r="D31" s="169"/>
      <c r="E31" s="171"/>
      <c r="F31" s="142"/>
      <c r="G31" s="142"/>
      <c r="H31" s="142"/>
      <c r="I31" s="142"/>
      <c r="J31" s="142"/>
      <c r="K31" s="147"/>
      <c r="L31" s="142"/>
    </row>
    <row r="32" spans="2:12" ht="15">
      <c r="B32" s="167">
        <v>28</v>
      </c>
      <c r="C32" s="169" t="s">
        <v>252</v>
      </c>
      <c r="D32" s="169"/>
      <c r="E32" s="171"/>
      <c r="F32" s="142"/>
      <c r="G32" s="142"/>
      <c r="H32" s="142"/>
      <c r="I32" s="142"/>
      <c r="J32" s="142"/>
      <c r="K32" s="142"/>
      <c r="L32" s="142"/>
    </row>
    <row r="33" spans="2:12" ht="15">
      <c r="B33" s="167">
        <v>29</v>
      </c>
      <c r="C33" s="169" t="s">
        <v>253</v>
      </c>
      <c r="D33" s="169"/>
      <c r="E33" s="171">
        <v>2.370936192589401</v>
      </c>
      <c r="F33" s="142"/>
      <c r="G33" s="142"/>
      <c r="H33" s="142"/>
      <c r="I33" s="142"/>
      <c r="J33" s="142"/>
      <c r="K33" s="142">
        <f>E33</f>
        <v>2.370936192589401</v>
      </c>
      <c r="L33" s="142"/>
    </row>
    <row r="34" spans="2:12" ht="15">
      <c r="B34" s="167">
        <v>30</v>
      </c>
      <c r="C34" s="169" t="s">
        <v>254</v>
      </c>
      <c r="D34" s="169"/>
      <c r="E34" s="171">
        <v>2.370936192589401</v>
      </c>
      <c r="F34" s="142"/>
      <c r="G34" s="142"/>
      <c r="H34" s="142"/>
      <c r="I34" s="142"/>
      <c r="J34" s="142"/>
      <c r="K34" s="142">
        <f>E34</f>
        <v>2.370936192589401</v>
      </c>
      <c r="L34" s="142"/>
    </row>
    <row r="35" spans="2:12" ht="15">
      <c r="B35" s="167">
        <v>31</v>
      </c>
      <c r="C35" s="168" t="s">
        <v>255</v>
      </c>
      <c r="D35" s="168"/>
      <c r="E35" s="171"/>
      <c r="F35" s="142"/>
      <c r="G35" s="142"/>
      <c r="H35" s="142"/>
      <c r="I35" s="142"/>
      <c r="J35" s="142"/>
      <c r="K35" s="142"/>
      <c r="L35" s="142"/>
    </row>
    <row r="36" spans="2:12" ht="15">
      <c r="B36" s="167">
        <v>32</v>
      </c>
      <c r="C36" s="169" t="s">
        <v>256</v>
      </c>
      <c r="D36" s="169"/>
      <c r="E36" s="170">
        <v>69.83450874583016</v>
      </c>
      <c r="F36" s="142"/>
      <c r="G36" s="142"/>
      <c r="H36" s="142"/>
      <c r="I36" s="142"/>
      <c r="J36" s="142"/>
      <c r="K36" s="147">
        <f>E36</f>
        <v>69.83450874583016</v>
      </c>
      <c r="L36" s="142"/>
    </row>
    <row r="37" spans="2:12" ht="15">
      <c r="B37" s="167">
        <v>33</v>
      </c>
      <c r="C37" s="169" t="s">
        <v>257</v>
      </c>
      <c r="D37" s="169"/>
      <c r="E37" s="171"/>
      <c r="F37" s="142"/>
      <c r="G37" s="142"/>
      <c r="H37" s="142"/>
      <c r="I37" s="142"/>
      <c r="J37" s="142"/>
      <c r="K37" s="142"/>
      <c r="L37" s="142"/>
    </row>
    <row r="38" spans="2:12" ht="15">
      <c r="B38" s="167">
        <v>34</v>
      </c>
      <c r="C38" s="169" t="s">
        <v>258</v>
      </c>
      <c r="D38" s="169"/>
      <c r="E38" s="171">
        <v>1.1854680962947004</v>
      </c>
      <c r="F38" s="142"/>
      <c r="G38" s="142"/>
      <c r="H38" s="142"/>
      <c r="I38" s="142"/>
      <c r="J38" s="142"/>
      <c r="K38" s="147">
        <f>E38</f>
        <v>1.1854680962947004</v>
      </c>
      <c r="L38" s="142"/>
    </row>
    <row r="39" spans="2:12" ht="15">
      <c r="B39" s="167">
        <v>35</v>
      </c>
      <c r="C39" s="169" t="s">
        <v>259</v>
      </c>
      <c r="D39" s="169"/>
      <c r="E39" s="171"/>
      <c r="F39" s="142"/>
      <c r="G39" s="142"/>
      <c r="H39" s="142"/>
      <c r="I39" s="142"/>
      <c r="J39" s="142"/>
      <c r="K39" s="142"/>
      <c r="L39" s="142"/>
    </row>
    <row r="40" spans="2:12" ht="15">
      <c r="B40" s="167">
        <v>36</v>
      </c>
      <c r="C40" s="169" t="s">
        <v>260</v>
      </c>
      <c r="D40" s="169"/>
      <c r="E40" s="170">
        <v>26.275930959806654</v>
      </c>
      <c r="F40" s="142"/>
      <c r="G40" s="142"/>
      <c r="H40" s="142"/>
      <c r="I40" s="142"/>
      <c r="J40" s="142"/>
      <c r="K40" s="147">
        <f>E40</f>
        <v>26.275930959806654</v>
      </c>
      <c r="L40" s="142"/>
    </row>
    <row r="41" spans="2:12" ht="15">
      <c r="B41" s="166" t="s">
        <v>21</v>
      </c>
      <c r="C41" s="142"/>
      <c r="D41" s="142"/>
      <c r="E41" s="174">
        <f>SUM(E1:E40)</f>
        <v>1869.9818554937103</v>
      </c>
      <c r="F41" s="142"/>
      <c r="G41" s="142"/>
      <c r="H41" s="142"/>
      <c r="I41" s="142"/>
      <c r="J41" s="142"/>
      <c r="K41" s="174">
        <f>SUM(K1:K40)</f>
        <v>1869.9818554937103</v>
      </c>
      <c r="L41" s="142"/>
    </row>
    <row r="42" ht="15">
      <c r="B42" t="s">
        <v>261</v>
      </c>
    </row>
    <row r="45" ht="15">
      <c r="E45" s="175"/>
    </row>
    <row r="47" ht="15">
      <c r="E47" s="175"/>
    </row>
  </sheetData>
  <sheetProtection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K12" sqref="K12"/>
    </sheetView>
  </sheetViews>
  <sheetFormatPr defaultColWidth="9.140625" defaultRowHeight="1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176" t="s">
        <v>262</v>
      </c>
    </row>
    <row r="2" spans="1:8" ht="27" customHeight="1" thickBot="1">
      <c r="A2" s="227" t="s">
        <v>263</v>
      </c>
      <c r="B2" s="228"/>
      <c r="C2" s="228"/>
      <c r="D2" s="228"/>
      <c r="E2" s="228"/>
      <c r="F2" s="228"/>
      <c r="G2" s="228"/>
      <c r="H2" s="229"/>
    </row>
    <row r="3" spans="1:8" ht="57.75" thickBot="1">
      <c r="A3" s="177" t="s">
        <v>264</v>
      </c>
      <c r="B3" s="178" t="s">
        <v>265</v>
      </c>
      <c r="C3" s="178" t="s">
        <v>266</v>
      </c>
      <c r="D3" s="178" t="s">
        <v>267</v>
      </c>
      <c r="E3" s="178" t="s">
        <v>268</v>
      </c>
      <c r="F3" s="178" t="s">
        <v>269</v>
      </c>
      <c r="G3" s="178" t="s">
        <v>270</v>
      </c>
      <c r="H3" s="178" t="s">
        <v>271</v>
      </c>
    </row>
    <row r="4" spans="1:8" ht="15.75" thickBot="1">
      <c r="A4" s="177" t="s">
        <v>272</v>
      </c>
      <c r="B4" s="177" t="s">
        <v>272</v>
      </c>
      <c r="C4" s="177" t="s">
        <v>272</v>
      </c>
      <c r="D4" s="177" t="s">
        <v>272</v>
      </c>
      <c r="E4" s="177" t="s">
        <v>272</v>
      </c>
      <c r="F4" s="177" t="s">
        <v>272</v>
      </c>
      <c r="G4" s="177" t="s">
        <v>272</v>
      </c>
      <c r="H4" s="177" t="s">
        <v>272</v>
      </c>
    </row>
    <row r="5" ht="15">
      <c r="A5" s="179"/>
    </row>
    <row r="6" ht="15.75" thickBot="1">
      <c r="A6" s="176" t="s">
        <v>273</v>
      </c>
    </row>
    <row r="7" spans="1:9" ht="15.75" thickBot="1">
      <c r="A7" s="227" t="s">
        <v>263</v>
      </c>
      <c r="B7" s="228"/>
      <c r="C7" s="228"/>
      <c r="D7" s="228"/>
      <c r="E7" s="228"/>
      <c r="F7" s="228"/>
      <c r="G7" s="228"/>
      <c r="H7" s="228"/>
      <c r="I7" s="230"/>
    </row>
    <row r="8" spans="1:9" ht="57.75" thickBot="1">
      <c r="A8" s="177" t="s">
        <v>274</v>
      </c>
      <c r="B8" s="178" t="s">
        <v>264</v>
      </c>
      <c r="C8" s="178" t="s">
        <v>265</v>
      </c>
      <c r="D8" s="178" t="s">
        <v>266</v>
      </c>
      <c r="E8" s="178" t="s">
        <v>267</v>
      </c>
      <c r="F8" s="178" t="s">
        <v>268</v>
      </c>
      <c r="G8" s="178" t="s">
        <v>269</v>
      </c>
      <c r="H8" s="178" t="s">
        <v>270</v>
      </c>
      <c r="I8" s="178" t="s">
        <v>271</v>
      </c>
    </row>
    <row r="9" spans="1:9" ht="15.75" thickBot="1">
      <c r="A9" s="177" t="s">
        <v>272</v>
      </c>
      <c r="B9" s="177" t="s">
        <v>272</v>
      </c>
      <c r="C9" s="177" t="s">
        <v>272</v>
      </c>
      <c r="D9" s="177" t="s">
        <v>272</v>
      </c>
      <c r="E9" s="177" t="s">
        <v>272</v>
      </c>
      <c r="F9" s="177" t="s">
        <v>272</v>
      </c>
      <c r="G9" s="177" t="s">
        <v>272</v>
      </c>
      <c r="H9" s="177" t="s">
        <v>272</v>
      </c>
      <c r="I9" s="177" t="s">
        <v>272</v>
      </c>
    </row>
    <row r="10" ht="15">
      <c r="A10" s="179"/>
    </row>
    <row r="11" ht="15.75" thickBot="1">
      <c r="A11" s="176" t="s">
        <v>275</v>
      </c>
    </row>
    <row r="12" spans="1:6" ht="27" customHeight="1" thickBot="1">
      <c r="A12" s="231" t="s">
        <v>276</v>
      </c>
      <c r="B12" s="232"/>
      <c r="C12" s="232"/>
      <c r="D12" s="232"/>
      <c r="E12" s="232"/>
      <c r="F12" s="233"/>
    </row>
    <row r="13" spans="1:6" ht="27" customHeight="1" thickBot="1">
      <c r="A13" s="234" t="s">
        <v>277</v>
      </c>
      <c r="B13" s="234" t="s">
        <v>274</v>
      </c>
      <c r="C13" s="234" t="s">
        <v>278</v>
      </c>
      <c r="D13" s="236" t="s">
        <v>279</v>
      </c>
      <c r="E13" s="237"/>
      <c r="F13" s="238"/>
    </row>
    <row r="14" spans="1:6" ht="15.75" thickBot="1">
      <c r="A14" s="235"/>
      <c r="B14" s="235"/>
      <c r="C14" s="235"/>
      <c r="D14" s="180" t="s">
        <v>280</v>
      </c>
      <c r="E14" s="180" t="s">
        <v>281</v>
      </c>
      <c r="F14" s="180" t="s">
        <v>282</v>
      </c>
    </row>
    <row r="15" spans="1:6" ht="15.75" thickBot="1">
      <c r="A15" s="181" t="s">
        <v>272</v>
      </c>
      <c r="B15" s="181" t="s">
        <v>272</v>
      </c>
      <c r="C15" s="181" t="s">
        <v>272</v>
      </c>
      <c r="D15" s="181" t="s">
        <v>272</v>
      </c>
      <c r="E15" s="181" t="s">
        <v>272</v>
      </c>
      <c r="F15" s="181" t="s">
        <v>272</v>
      </c>
    </row>
    <row r="16" ht="15">
      <c r="A16" s="182" t="s">
        <v>283</v>
      </c>
    </row>
    <row r="17" ht="15">
      <c r="A17" s="179"/>
    </row>
    <row r="18" ht="15">
      <c r="A18" s="179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3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0.421875" style="0" hidden="1" customWidth="1"/>
    <col min="3" max="3" width="11.421875" style="239" customWidth="1"/>
    <col min="4" max="4" width="11.421875" style="0" customWidth="1"/>
    <col min="5" max="5" width="22.421875" style="0" customWidth="1"/>
    <col min="6" max="6" width="10.7109375" style="0" customWidth="1"/>
    <col min="7" max="7" width="27.140625" style="10" customWidth="1"/>
    <col min="8" max="8" width="16.57421875" style="10" customWidth="1"/>
    <col min="9" max="9" width="27.57421875" style="10" customWidth="1"/>
    <col min="10" max="10" width="39.7109375" style="10" customWidth="1"/>
    <col min="11" max="11" width="12.8515625" style="10" customWidth="1"/>
    <col min="12" max="12" width="7.00390625" style="10" customWidth="1"/>
    <col min="13" max="13" width="11.28125" style="10" customWidth="1"/>
    <col min="14" max="14" width="19.421875" style="10" customWidth="1"/>
    <col min="15" max="15" width="14.8515625" style="10" customWidth="1"/>
    <col min="16" max="16" width="18.28125" style="10" customWidth="1"/>
    <col min="17" max="16384" width="9.140625" style="10" customWidth="1"/>
  </cols>
  <sheetData>
    <row r="2" ht="15">
      <c r="E2" s="240" t="s">
        <v>289</v>
      </c>
    </row>
    <row r="3" ht="15">
      <c r="E3" s="241" t="str">
        <f>"FROM   "&amp;TEXT('[2]INPUT'!D4,"DD-MM-YYYY")&amp;"  TO  "&amp;TEXT('[2]INPUT'!D5,"DD-MM-YYYY")</f>
        <v>FROM   01-12-2019  TO  31-12-2019</v>
      </c>
    </row>
    <row r="4" ht="15.75" thickBot="1"/>
    <row r="5" spans="1:16" ht="37.5" customHeight="1" thickBot="1" thickTop="1">
      <c r="A5" s="242" t="s">
        <v>290</v>
      </c>
      <c r="B5" s="242" t="s">
        <v>291</v>
      </c>
      <c r="C5" s="243" t="s">
        <v>292</v>
      </c>
      <c r="D5" s="242" t="s">
        <v>293</v>
      </c>
      <c r="E5" s="242" t="s">
        <v>127</v>
      </c>
      <c r="F5" s="242" t="s">
        <v>294</v>
      </c>
      <c r="G5" s="242" t="s">
        <v>295</v>
      </c>
      <c r="H5" s="242" t="s">
        <v>296</v>
      </c>
      <c r="I5" s="242" t="s">
        <v>297</v>
      </c>
      <c r="J5" s="242" t="s">
        <v>298</v>
      </c>
      <c r="K5" s="242" t="s">
        <v>299</v>
      </c>
      <c r="L5" s="242" t="s">
        <v>300</v>
      </c>
      <c r="M5" s="242" t="s">
        <v>301</v>
      </c>
      <c r="N5" s="242" t="s">
        <v>3</v>
      </c>
      <c r="O5" s="242" t="s">
        <v>302</v>
      </c>
      <c r="P5" s="242" t="s">
        <v>303</v>
      </c>
    </row>
    <row r="6" spans="1:17" ht="15.75" thickTop="1">
      <c r="A6" s="244" t="s">
        <v>304</v>
      </c>
      <c r="B6" s="245"/>
      <c r="C6" s="244" t="s">
        <v>304</v>
      </c>
      <c r="D6" s="246" t="s">
        <v>304</v>
      </c>
      <c r="E6" s="247" t="s">
        <v>305</v>
      </c>
      <c r="F6" s="248" t="s">
        <v>306</v>
      </c>
      <c r="G6" s="249" t="s">
        <v>22</v>
      </c>
      <c r="H6" s="250">
        <v>1284</v>
      </c>
      <c r="I6" s="247" t="s">
        <v>307</v>
      </c>
      <c r="J6" s="247" t="s">
        <v>308</v>
      </c>
      <c r="K6" s="249" t="s">
        <v>309</v>
      </c>
      <c r="L6" s="251" t="s">
        <v>310</v>
      </c>
      <c r="M6" s="252" t="s">
        <v>310</v>
      </c>
      <c r="N6" s="253">
        <v>80729.032204</v>
      </c>
      <c r="O6" s="254">
        <v>10000</v>
      </c>
      <c r="P6" s="255">
        <v>807290322.04</v>
      </c>
      <c r="Q6" s="256"/>
    </row>
    <row r="7" spans="1:16" ht="15">
      <c r="A7" s="244" t="s">
        <v>304</v>
      </c>
      <c r="B7" s="245"/>
      <c r="C7" s="244" t="s">
        <v>304</v>
      </c>
      <c r="D7" s="246" t="s">
        <v>304</v>
      </c>
      <c r="E7" s="247" t="s">
        <v>305</v>
      </c>
      <c r="F7" s="248" t="s">
        <v>306</v>
      </c>
      <c r="G7" s="249" t="s">
        <v>22</v>
      </c>
      <c r="H7" s="250">
        <v>1290</v>
      </c>
      <c r="I7" s="247" t="s">
        <v>311</v>
      </c>
      <c r="J7" s="247" t="s">
        <v>312</v>
      </c>
      <c r="K7" s="249" t="s">
        <v>313</v>
      </c>
      <c r="L7" s="251" t="s">
        <v>310</v>
      </c>
      <c r="M7" s="252" t="s">
        <v>310</v>
      </c>
      <c r="N7" s="253">
        <v>81927.570203</v>
      </c>
      <c r="O7" s="254">
        <v>9998.698799</v>
      </c>
      <c r="P7" s="255">
        <v>819169097.8</v>
      </c>
    </row>
    <row r="8" spans="1:16" ht="15">
      <c r="A8" s="244" t="s">
        <v>304</v>
      </c>
      <c r="B8" s="245"/>
      <c r="C8" s="244" t="s">
        <v>304</v>
      </c>
      <c r="D8" s="246" t="s">
        <v>304</v>
      </c>
      <c r="E8" s="247" t="s">
        <v>314</v>
      </c>
      <c r="F8" s="248" t="s">
        <v>306</v>
      </c>
      <c r="G8" s="249" t="s">
        <v>22</v>
      </c>
      <c r="H8" s="250">
        <v>1284</v>
      </c>
      <c r="I8" s="247" t="s">
        <v>307</v>
      </c>
      <c r="J8" s="247" t="s">
        <v>308</v>
      </c>
      <c r="K8" s="249" t="s">
        <v>309</v>
      </c>
      <c r="L8" s="251" t="s">
        <v>310</v>
      </c>
      <c r="M8" s="252" t="s">
        <v>310</v>
      </c>
      <c r="N8" s="253">
        <v>71709.162959</v>
      </c>
      <c r="O8" s="254">
        <v>10000</v>
      </c>
      <c r="P8" s="255">
        <v>717091629.59</v>
      </c>
    </row>
    <row r="9" spans="1:16" ht="15">
      <c r="A9" s="244" t="s">
        <v>304</v>
      </c>
      <c r="B9" s="245"/>
      <c r="C9" s="244" t="s">
        <v>304</v>
      </c>
      <c r="D9" s="246" t="s">
        <v>304</v>
      </c>
      <c r="E9" s="247" t="s">
        <v>314</v>
      </c>
      <c r="F9" s="248" t="s">
        <v>306</v>
      </c>
      <c r="G9" s="249" t="s">
        <v>22</v>
      </c>
      <c r="H9" s="250">
        <v>1290</v>
      </c>
      <c r="I9" s="247" t="s">
        <v>311</v>
      </c>
      <c r="J9" s="247" t="s">
        <v>312</v>
      </c>
      <c r="K9" s="249" t="s">
        <v>313</v>
      </c>
      <c r="L9" s="251" t="s">
        <v>310</v>
      </c>
      <c r="M9" s="252" t="s">
        <v>310</v>
      </c>
      <c r="N9" s="253">
        <v>72869.481781</v>
      </c>
      <c r="O9" s="254">
        <v>9998.698799</v>
      </c>
      <c r="P9" s="255">
        <v>728600000</v>
      </c>
    </row>
    <row r="10" spans="1:16" ht="15">
      <c r="A10" s="244" t="s">
        <v>304</v>
      </c>
      <c r="B10" s="245"/>
      <c r="C10" s="244" t="s">
        <v>304</v>
      </c>
      <c r="D10" s="246" t="s">
        <v>304</v>
      </c>
      <c r="E10" s="247" t="s">
        <v>315</v>
      </c>
      <c r="F10" s="248" t="s">
        <v>306</v>
      </c>
      <c r="G10" s="249" t="s">
        <v>22</v>
      </c>
      <c r="H10" s="250">
        <v>1284</v>
      </c>
      <c r="I10" s="247" t="s">
        <v>307</v>
      </c>
      <c r="J10" s="247" t="s">
        <v>308</v>
      </c>
      <c r="K10" s="249" t="s">
        <v>309</v>
      </c>
      <c r="L10" s="251" t="s">
        <v>310</v>
      </c>
      <c r="M10" s="252" t="s">
        <v>310</v>
      </c>
      <c r="N10" s="253">
        <v>43787.807795</v>
      </c>
      <c r="O10" s="254">
        <v>10000</v>
      </c>
      <c r="P10" s="255">
        <v>437878077.95</v>
      </c>
    </row>
    <row r="11" spans="1:16" ht="15">
      <c r="A11" s="244" t="s">
        <v>304</v>
      </c>
      <c r="B11" s="245"/>
      <c r="C11" s="244" t="s">
        <v>304</v>
      </c>
      <c r="D11" s="246" t="s">
        <v>304</v>
      </c>
      <c r="E11" s="247" t="s">
        <v>315</v>
      </c>
      <c r="F11" s="248" t="s">
        <v>306</v>
      </c>
      <c r="G11" s="249" t="s">
        <v>22</v>
      </c>
      <c r="H11" s="250">
        <v>1290</v>
      </c>
      <c r="I11" s="247" t="s">
        <v>311</v>
      </c>
      <c r="J11" s="247" t="s">
        <v>312</v>
      </c>
      <c r="K11" s="249" t="s">
        <v>313</v>
      </c>
      <c r="L11" s="251" t="s">
        <v>310</v>
      </c>
      <c r="M11" s="252" t="s">
        <v>310</v>
      </c>
      <c r="N11" s="253">
        <v>43919.714836</v>
      </c>
      <c r="O11" s="254">
        <v>9998.698799</v>
      </c>
      <c r="P11" s="255">
        <v>439140000</v>
      </c>
    </row>
    <row r="12" spans="1:16" ht="15">
      <c r="A12" s="244" t="s">
        <v>304</v>
      </c>
      <c r="B12" s="245"/>
      <c r="C12" s="244" t="s">
        <v>304</v>
      </c>
      <c r="D12" s="246" t="s">
        <v>304</v>
      </c>
      <c r="E12" s="247" t="s">
        <v>316</v>
      </c>
      <c r="F12" s="248" t="s">
        <v>306</v>
      </c>
      <c r="G12" s="249" t="s">
        <v>22</v>
      </c>
      <c r="H12" s="250">
        <v>1284</v>
      </c>
      <c r="I12" s="247" t="s">
        <v>307</v>
      </c>
      <c r="J12" s="247" t="s">
        <v>308</v>
      </c>
      <c r="K12" s="249" t="s">
        <v>309</v>
      </c>
      <c r="L12" s="251" t="s">
        <v>310</v>
      </c>
      <c r="M12" s="252" t="s">
        <v>310</v>
      </c>
      <c r="N12" s="253">
        <v>56002.775425</v>
      </c>
      <c r="O12" s="254">
        <v>10000</v>
      </c>
      <c r="P12" s="255">
        <v>560027754.25</v>
      </c>
    </row>
    <row r="13" spans="1:16" ht="15">
      <c r="A13" s="244" t="s">
        <v>304</v>
      </c>
      <c r="B13" s="245"/>
      <c r="C13" s="244" t="s">
        <v>304</v>
      </c>
      <c r="D13" s="246" t="s">
        <v>304</v>
      </c>
      <c r="E13" s="247" t="s">
        <v>316</v>
      </c>
      <c r="F13" s="248" t="s">
        <v>306</v>
      </c>
      <c r="G13" s="249" t="s">
        <v>22</v>
      </c>
      <c r="H13" s="250">
        <v>1290</v>
      </c>
      <c r="I13" s="247" t="s">
        <v>311</v>
      </c>
      <c r="J13" s="247" t="s">
        <v>312</v>
      </c>
      <c r="K13" s="249" t="s">
        <v>313</v>
      </c>
      <c r="L13" s="251" t="s">
        <v>310</v>
      </c>
      <c r="M13" s="252" t="s">
        <v>310</v>
      </c>
      <c r="N13" s="253">
        <v>57170.939086</v>
      </c>
      <c r="O13" s="254">
        <v>9998.698799</v>
      </c>
      <c r="P13" s="255">
        <v>571635000</v>
      </c>
    </row>
    <row r="14" spans="1:16" ht="15">
      <c r="A14" s="244" t="s">
        <v>304</v>
      </c>
      <c r="B14" s="245"/>
      <c r="C14" s="244" t="s">
        <v>304</v>
      </c>
      <c r="D14" s="246" t="s">
        <v>304</v>
      </c>
      <c r="E14" s="247" t="s">
        <v>317</v>
      </c>
      <c r="F14" s="248" t="s">
        <v>306</v>
      </c>
      <c r="G14" s="249" t="s">
        <v>22</v>
      </c>
      <c r="H14" s="250">
        <v>1284</v>
      </c>
      <c r="I14" s="247" t="s">
        <v>307</v>
      </c>
      <c r="J14" s="247" t="s">
        <v>308</v>
      </c>
      <c r="K14" s="249" t="s">
        <v>309</v>
      </c>
      <c r="L14" s="251" t="s">
        <v>310</v>
      </c>
      <c r="M14" s="252" t="s">
        <v>310</v>
      </c>
      <c r="N14" s="253">
        <v>8243.352438</v>
      </c>
      <c r="O14" s="254">
        <v>10000</v>
      </c>
      <c r="P14" s="255">
        <v>82433524.38</v>
      </c>
    </row>
    <row r="15" spans="1:16" ht="15">
      <c r="A15" s="244" t="s">
        <v>304</v>
      </c>
      <c r="B15" s="245"/>
      <c r="C15" s="244" t="s">
        <v>304</v>
      </c>
      <c r="D15" s="246" t="s">
        <v>304</v>
      </c>
      <c r="E15" s="247" t="s">
        <v>317</v>
      </c>
      <c r="F15" s="248" t="s">
        <v>306</v>
      </c>
      <c r="G15" s="249" t="s">
        <v>22</v>
      </c>
      <c r="H15" s="250">
        <v>1290</v>
      </c>
      <c r="I15" s="247" t="s">
        <v>311</v>
      </c>
      <c r="J15" s="247" t="s">
        <v>312</v>
      </c>
      <c r="K15" s="249" t="s">
        <v>313</v>
      </c>
      <c r="L15" s="251" t="s">
        <v>310</v>
      </c>
      <c r="M15" s="252" t="s">
        <v>310</v>
      </c>
      <c r="N15" s="253">
        <v>9188.695634</v>
      </c>
      <c r="O15" s="254">
        <v>9998.698799</v>
      </c>
      <c r="P15" s="255">
        <v>91875000</v>
      </c>
    </row>
    <row r="16" spans="1:16" ht="15">
      <c r="A16" s="244" t="s">
        <v>304</v>
      </c>
      <c r="B16" s="245"/>
      <c r="C16" s="244" t="s">
        <v>304</v>
      </c>
      <c r="D16" s="246" t="s">
        <v>304</v>
      </c>
      <c r="E16" s="247" t="s">
        <v>318</v>
      </c>
      <c r="F16" s="248" t="s">
        <v>306</v>
      </c>
      <c r="G16" s="249" t="s">
        <v>22</v>
      </c>
      <c r="H16" s="250">
        <v>1284</v>
      </c>
      <c r="I16" s="247" t="s">
        <v>307</v>
      </c>
      <c r="J16" s="247" t="s">
        <v>308</v>
      </c>
      <c r="K16" s="249" t="s">
        <v>309</v>
      </c>
      <c r="L16" s="251" t="s">
        <v>310</v>
      </c>
      <c r="M16" s="252" t="s">
        <v>310</v>
      </c>
      <c r="N16" s="253">
        <v>50410.501137</v>
      </c>
      <c r="O16" s="254">
        <v>10000</v>
      </c>
      <c r="P16" s="255">
        <v>504105011.37</v>
      </c>
    </row>
    <row r="17" spans="1:16" ht="15">
      <c r="A17" s="244" t="s">
        <v>304</v>
      </c>
      <c r="B17" s="245"/>
      <c r="C17" s="244" t="s">
        <v>304</v>
      </c>
      <c r="D17" s="246" t="s">
        <v>304</v>
      </c>
      <c r="E17" s="247" t="s">
        <v>318</v>
      </c>
      <c r="F17" s="248" t="s">
        <v>306</v>
      </c>
      <c r="G17" s="249" t="s">
        <v>22</v>
      </c>
      <c r="H17" s="250">
        <v>1290</v>
      </c>
      <c r="I17" s="247" t="s">
        <v>311</v>
      </c>
      <c r="J17" s="247" t="s">
        <v>312</v>
      </c>
      <c r="K17" s="249" t="s">
        <v>313</v>
      </c>
      <c r="L17" s="251" t="s">
        <v>310</v>
      </c>
      <c r="M17" s="252" t="s">
        <v>310</v>
      </c>
      <c r="N17" s="253">
        <v>50914.124949</v>
      </c>
      <c r="O17" s="254">
        <v>9998.698799</v>
      </c>
      <c r="P17" s="255">
        <v>509075000</v>
      </c>
    </row>
    <row r="18" spans="1:16" ht="15">
      <c r="A18" s="244" t="s">
        <v>304</v>
      </c>
      <c r="B18" s="245"/>
      <c r="C18" s="244" t="s">
        <v>304</v>
      </c>
      <c r="D18" s="246" t="s">
        <v>304</v>
      </c>
      <c r="E18" s="247" t="s">
        <v>319</v>
      </c>
      <c r="F18" s="248" t="s">
        <v>306</v>
      </c>
      <c r="G18" s="249" t="s">
        <v>22</v>
      </c>
      <c r="H18" s="250">
        <v>1284</v>
      </c>
      <c r="I18" s="247" t="s">
        <v>307</v>
      </c>
      <c r="J18" s="247" t="s">
        <v>308</v>
      </c>
      <c r="K18" s="249" t="s">
        <v>309</v>
      </c>
      <c r="L18" s="251" t="s">
        <v>310</v>
      </c>
      <c r="M18" s="252" t="s">
        <v>310</v>
      </c>
      <c r="N18" s="253">
        <v>18117.368041</v>
      </c>
      <c r="O18" s="254">
        <v>10000</v>
      </c>
      <c r="P18" s="255">
        <v>181173680.41</v>
      </c>
    </row>
    <row r="19" spans="1:16" ht="15">
      <c r="A19" s="244" t="s">
        <v>304</v>
      </c>
      <c r="B19" s="245"/>
      <c r="C19" s="244" t="s">
        <v>304</v>
      </c>
      <c r="D19" s="246" t="s">
        <v>304</v>
      </c>
      <c r="E19" s="247" t="s">
        <v>319</v>
      </c>
      <c r="F19" s="248" t="s">
        <v>306</v>
      </c>
      <c r="G19" s="249" t="s">
        <v>22</v>
      </c>
      <c r="H19" s="250">
        <v>1290</v>
      </c>
      <c r="I19" s="247" t="s">
        <v>311</v>
      </c>
      <c r="J19" s="247" t="s">
        <v>312</v>
      </c>
      <c r="K19" s="249" t="s">
        <v>313</v>
      </c>
      <c r="L19" s="251" t="s">
        <v>310</v>
      </c>
      <c r="M19" s="252" t="s">
        <v>310</v>
      </c>
      <c r="N19" s="253">
        <v>19009.473514</v>
      </c>
      <c r="O19" s="254">
        <v>9998.698799</v>
      </c>
      <c r="P19" s="255">
        <v>190070000</v>
      </c>
    </row>
    <row r="20" spans="1:16" ht="15">
      <c r="A20" s="244" t="s">
        <v>320</v>
      </c>
      <c r="B20" s="245"/>
      <c r="C20" s="244" t="s">
        <v>320</v>
      </c>
      <c r="D20" s="246" t="s">
        <v>320</v>
      </c>
      <c r="E20" s="247" t="s">
        <v>305</v>
      </c>
      <c r="F20" s="248" t="s">
        <v>306</v>
      </c>
      <c r="G20" s="249" t="s">
        <v>22</v>
      </c>
      <c r="H20" s="250">
        <v>1290</v>
      </c>
      <c r="I20" s="247" t="s">
        <v>311</v>
      </c>
      <c r="J20" s="247" t="s">
        <v>312</v>
      </c>
      <c r="K20" s="249" t="s">
        <v>309</v>
      </c>
      <c r="L20" s="251" t="s">
        <v>310</v>
      </c>
      <c r="M20" s="252" t="s">
        <v>310</v>
      </c>
      <c r="N20" s="253">
        <v>81927.570203</v>
      </c>
      <c r="O20" s="254">
        <v>10000</v>
      </c>
      <c r="P20" s="255">
        <v>819275702.03</v>
      </c>
    </row>
    <row r="21" spans="1:16" ht="15">
      <c r="A21" s="244" t="s">
        <v>320</v>
      </c>
      <c r="B21" s="245"/>
      <c r="C21" s="244" t="s">
        <v>320</v>
      </c>
      <c r="D21" s="246" t="s">
        <v>320</v>
      </c>
      <c r="E21" s="247" t="s">
        <v>305</v>
      </c>
      <c r="F21" s="248" t="s">
        <v>306</v>
      </c>
      <c r="G21" s="249" t="s">
        <v>22</v>
      </c>
      <c r="H21" s="250">
        <v>1293</v>
      </c>
      <c r="I21" s="247" t="s">
        <v>321</v>
      </c>
      <c r="J21" s="247" t="s">
        <v>322</v>
      </c>
      <c r="K21" s="249" t="s">
        <v>313</v>
      </c>
      <c r="L21" s="251" t="s">
        <v>310</v>
      </c>
      <c r="M21" s="252" t="s">
        <v>310</v>
      </c>
      <c r="N21" s="253">
        <v>81927.639529</v>
      </c>
      <c r="O21" s="254">
        <v>9998.701538</v>
      </c>
      <c r="P21" s="255">
        <v>819170015.4</v>
      </c>
    </row>
    <row r="22" spans="1:16" ht="15">
      <c r="A22" s="244" t="s">
        <v>320</v>
      </c>
      <c r="B22" s="245"/>
      <c r="C22" s="244" t="s">
        <v>320</v>
      </c>
      <c r="D22" s="246" t="s">
        <v>320</v>
      </c>
      <c r="E22" s="247" t="s">
        <v>314</v>
      </c>
      <c r="F22" s="248" t="s">
        <v>306</v>
      </c>
      <c r="G22" s="249" t="s">
        <v>22</v>
      </c>
      <c r="H22" s="250">
        <v>1290</v>
      </c>
      <c r="I22" s="247" t="s">
        <v>311</v>
      </c>
      <c r="J22" s="247" t="s">
        <v>312</v>
      </c>
      <c r="K22" s="249" t="s">
        <v>309</v>
      </c>
      <c r="L22" s="251" t="s">
        <v>310</v>
      </c>
      <c r="M22" s="252" t="s">
        <v>310</v>
      </c>
      <c r="N22" s="253">
        <v>72869.481781</v>
      </c>
      <c r="O22" s="254">
        <v>10000</v>
      </c>
      <c r="P22" s="255">
        <v>728694817.81</v>
      </c>
    </row>
    <row r="23" spans="1:16" ht="15">
      <c r="A23" s="244" t="s">
        <v>320</v>
      </c>
      <c r="B23" s="245"/>
      <c r="C23" s="244" t="s">
        <v>320</v>
      </c>
      <c r="D23" s="246" t="s">
        <v>320</v>
      </c>
      <c r="E23" s="247" t="s">
        <v>314</v>
      </c>
      <c r="F23" s="248" t="s">
        <v>306</v>
      </c>
      <c r="G23" s="249" t="s">
        <v>22</v>
      </c>
      <c r="H23" s="250">
        <v>1293</v>
      </c>
      <c r="I23" s="247" t="s">
        <v>321</v>
      </c>
      <c r="J23" s="247" t="s">
        <v>322</v>
      </c>
      <c r="K23" s="249" t="s">
        <v>313</v>
      </c>
      <c r="L23" s="251" t="s">
        <v>310</v>
      </c>
      <c r="M23" s="252" t="s">
        <v>310</v>
      </c>
      <c r="N23" s="253">
        <v>72869.461819</v>
      </c>
      <c r="O23" s="254">
        <v>9998.701539</v>
      </c>
      <c r="P23" s="255">
        <v>728600000</v>
      </c>
    </row>
    <row r="24" spans="1:16" ht="15">
      <c r="A24" s="244" t="s">
        <v>320</v>
      </c>
      <c r="B24" s="245"/>
      <c r="C24" s="244" t="s">
        <v>320</v>
      </c>
      <c r="D24" s="246" t="s">
        <v>320</v>
      </c>
      <c r="E24" s="247" t="s">
        <v>315</v>
      </c>
      <c r="F24" s="248" t="s">
        <v>306</v>
      </c>
      <c r="G24" s="249" t="s">
        <v>22</v>
      </c>
      <c r="H24" s="250">
        <v>1290</v>
      </c>
      <c r="I24" s="247" t="s">
        <v>311</v>
      </c>
      <c r="J24" s="247" t="s">
        <v>312</v>
      </c>
      <c r="K24" s="249" t="s">
        <v>309</v>
      </c>
      <c r="L24" s="251" t="s">
        <v>310</v>
      </c>
      <c r="M24" s="252" t="s">
        <v>310</v>
      </c>
      <c r="N24" s="253">
        <v>43919.714836</v>
      </c>
      <c r="O24" s="254">
        <v>10000</v>
      </c>
      <c r="P24" s="255">
        <v>439197148.36</v>
      </c>
    </row>
    <row r="25" spans="1:16" ht="15">
      <c r="A25" s="244" t="s">
        <v>320</v>
      </c>
      <c r="B25" s="245"/>
      <c r="C25" s="244" t="s">
        <v>320</v>
      </c>
      <c r="D25" s="246" t="s">
        <v>320</v>
      </c>
      <c r="E25" s="247" t="s">
        <v>315</v>
      </c>
      <c r="F25" s="248" t="s">
        <v>306</v>
      </c>
      <c r="G25" s="249" t="s">
        <v>22</v>
      </c>
      <c r="H25" s="250">
        <v>1293</v>
      </c>
      <c r="I25" s="247" t="s">
        <v>321</v>
      </c>
      <c r="J25" s="247" t="s">
        <v>322</v>
      </c>
      <c r="K25" s="249" t="s">
        <v>313</v>
      </c>
      <c r="L25" s="251" t="s">
        <v>310</v>
      </c>
      <c r="M25" s="252" t="s">
        <v>310</v>
      </c>
      <c r="N25" s="253">
        <v>43919.702804</v>
      </c>
      <c r="O25" s="254">
        <v>9998.701539</v>
      </c>
      <c r="P25" s="255">
        <v>439140000</v>
      </c>
    </row>
    <row r="26" spans="1:16" ht="15">
      <c r="A26" s="244" t="s">
        <v>320</v>
      </c>
      <c r="B26" s="245"/>
      <c r="C26" s="244" t="s">
        <v>320</v>
      </c>
      <c r="D26" s="246" t="s">
        <v>320</v>
      </c>
      <c r="E26" s="247" t="s">
        <v>316</v>
      </c>
      <c r="F26" s="248" t="s">
        <v>306</v>
      </c>
      <c r="G26" s="249" t="s">
        <v>22</v>
      </c>
      <c r="H26" s="250">
        <v>1290</v>
      </c>
      <c r="I26" s="247" t="s">
        <v>311</v>
      </c>
      <c r="J26" s="247" t="s">
        <v>312</v>
      </c>
      <c r="K26" s="249" t="s">
        <v>309</v>
      </c>
      <c r="L26" s="251" t="s">
        <v>310</v>
      </c>
      <c r="M26" s="252" t="s">
        <v>310</v>
      </c>
      <c r="N26" s="253">
        <v>57170.939086</v>
      </c>
      <c r="O26" s="254">
        <v>10000</v>
      </c>
      <c r="P26" s="255">
        <v>571709390.86</v>
      </c>
    </row>
    <row r="27" spans="1:16" ht="15">
      <c r="A27" s="244" t="s">
        <v>320</v>
      </c>
      <c r="B27" s="245"/>
      <c r="C27" s="244" t="s">
        <v>320</v>
      </c>
      <c r="D27" s="246" t="s">
        <v>320</v>
      </c>
      <c r="E27" s="247" t="s">
        <v>316</v>
      </c>
      <c r="F27" s="248" t="s">
        <v>306</v>
      </c>
      <c r="G27" s="249" t="s">
        <v>22</v>
      </c>
      <c r="H27" s="250">
        <v>1293</v>
      </c>
      <c r="I27" s="247" t="s">
        <v>321</v>
      </c>
      <c r="J27" s="247" t="s">
        <v>322</v>
      </c>
      <c r="K27" s="249" t="s">
        <v>313</v>
      </c>
      <c r="L27" s="251" t="s">
        <v>310</v>
      </c>
      <c r="M27" s="252" t="s">
        <v>310</v>
      </c>
      <c r="N27" s="253">
        <v>57170.923424</v>
      </c>
      <c r="O27" s="254">
        <v>9998.701539</v>
      </c>
      <c r="P27" s="255">
        <v>571635000</v>
      </c>
    </row>
    <row r="28" spans="1:16" ht="15">
      <c r="A28" s="244" t="s">
        <v>320</v>
      </c>
      <c r="B28" s="245"/>
      <c r="C28" s="244" t="s">
        <v>320</v>
      </c>
      <c r="D28" s="246" t="s">
        <v>320</v>
      </c>
      <c r="E28" s="247" t="s">
        <v>317</v>
      </c>
      <c r="F28" s="248" t="s">
        <v>306</v>
      </c>
      <c r="G28" s="249" t="s">
        <v>22</v>
      </c>
      <c r="H28" s="250">
        <v>1290</v>
      </c>
      <c r="I28" s="247" t="s">
        <v>311</v>
      </c>
      <c r="J28" s="247" t="s">
        <v>312</v>
      </c>
      <c r="K28" s="249" t="s">
        <v>309</v>
      </c>
      <c r="L28" s="251" t="s">
        <v>310</v>
      </c>
      <c r="M28" s="252" t="s">
        <v>310</v>
      </c>
      <c r="N28" s="253">
        <v>9188.695634</v>
      </c>
      <c r="O28" s="254">
        <v>10000</v>
      </c>
      <c r="P28" s="255">
        <v>91886956.34</v>
      </c>
    </row>
    <row r="29" spans="1:16" ht="15">
      <c r="A29" s="244" t="s">
        <v>320</v>
      </c>
      <c r="B29" s="245"/>
      <c r="C29" s="244" t="s">
        <v>320</v>
      </c>
      <c r="D29" s="246" t="s">
        <v>320</v>
      </c>
      <c r="E29" s="247" t="s">
        <v>317</v>
      </c>
      <c r="F29" s="248" t="s">
        <v>306</v>
      </c>
      <c r="G29" s="249" t="s">
        <v>22</v>
      </c>
      <c r="H29" s="250">
        <v>1293</v>
      </c>
      <c r="I29" s="247" t="s">
        <v>321</v>
      </c>
      <c r="J29" s="247" t="s">
        <v>322</v>
      </c>
      <c r="K29" s="249" t="s">
        <v>313</v>
      </c>
      <c r="L29" s="251" t="s">
        <v>310</v>
      </c>
      <c r="M29" s="252" t="s">
        <v>310</v>
      </c>
      <c r="N29" s="253">
        <v>9188.693116</v>
      </c>
      <c r="O29" s="254">
        <v>9998.701539</v>
      </c>
      <c r="P29" s="255">
        <v>91875000</v>
      </c>
    </row>
    <row r="30" spans="1:16" ht="15">
      <c r="A30" s="244" t="s">
        <v>320</v>
      </c>
      <c r="B30" s="245"/>
      <c r="C30" s="244" t="s">
        <v>320</v>
      </c>
      <c r="D30" s="246" t="s">
        <v>320</v>
      </c>
      <c r="E30" s="247" t="s">
        <v>318</v>
      </c>
      <c r="F30" s="248" t="s">
        <v>306</v>
      </c>
      <c r="G30" s="249" t="s">
        <v>22</v>
      </c>
      <c r="H30" s="250">
        <v>1290</v>
      </c>
      <c r="I30" s="247" t="s">
        <v>311</v>
      </c>
      <c r="J30" s="247" t="s">
        <v>312</v>
      </c>
      <c r="K30" s="249" t="s">
        <v>309</v>
      </c>
      <c r="L30" s="251" t="s">
        <v>310</v>
      </c>
      <c r="M30" s="252" t="s">
        <v>310</v>
      </c>
      <c r="N30" s="253">
        <v>50914.124949</v>
      </c>
      <c r="O30" s="254">
        <v>10000</v>
      </c>
      <c r="P30" s="255">
        <v>509141249.49</v>
      </c>
    </row>
    <row r="31" spans="1:16" ht="15">
      <c r="A31" s="244" t="s">
        <v>320</v>
      </c>
      <c r="B31" s="245"/>
      <c r="C31" s="244" t="s">
        <v>320</v>
      </c>
      <c r="D31" s="246" t="s">
        <v>320</v>
      </c>
      <c r="E31" s="247" t="s">
        <v>318</v>
      </c>
      <c r="F31" s="248" t="s">
        <v>306</v>
      </c>
      <c r="G31" s="249" t="s">
        <v>22</v>
      </c>
      <c r="H31" s="250">
        <v>1293</v>
      </c>
      <c r="I31" s="247" t="s">
        <v>321</v>
      </c>
      <c r="J31" s="247" t="s">
        <v>322</v>
      </c>
      <c r="K31" s="249" t="s">
        <v>313</v>
      </c>
      <c r="L31" s="251" t="s">
        <v>310</v>
      </c>
      <c r="M31" s="252" t="s">
        <v>310</v>
      </c>
      <c r="N31" s="253">
        <v>50914.111001</v>
      </c>
      <c r="O31" s="254">
        <v>9998.701539</v>
      </c>
      <c r="P31" s="255">
        <v>509075000</v>
      </c>
    </row>
    <row r="32" spans="1:16" ht="15">
      <c r="A32" s="244" t="s">
        <v>320</v>
      </c>
      <c r="B32" s="245"/>
      <c r="C32" s="244" t="s">
        <v>320</v>
      </c>
      <c r="D32" s="246" t="s">
        <v>320</v>
      </c>
      <c r="E32" s="247" t="s">
        <v>319</v>
      </c>
      <c r="F32" s="248" t="s">
        <v>306</v>
      </c>
      <c r="G32" s="249" t="s">
        <v>22</v>
      </c>
      <c r="H32" s="250">
        <v>1290</v>
      </c>
      <c r="I32" s="247" t="s">
        <v>311</v>
      </c>
      <c r="J32" s="247" t="s">
        <v>312</v>
      </c>
      <c r="K32" s="249" t="s">
        <v>309</v>
      </c>
      <c r="L32" s="251" t="s">
        <v>310</v>
      </c>
      <c r="M32" s="252" t="s">
        <v>310</v>
      </c>
      <c r="N32" s="253">
        <v>19009.473514</v>
      </c>
      <c r="O32" s="254">
        <v>10000</v>
      </c>
      <c r="P32" s="255">
        <v>190094735.14</v>
      </c>
    </row>
    <row r="33" spans="1:16" ht="15">
      <c r="A33" s="244" t="s">
        <v>320</v>
      </c>
      <c r="B33" s="245"/>
      <c r="C33" s="244" t="s">
        <v>320</v>
      </c>
      <c r="D33" s="246" t="s">
        <v>320</v>
      </c>
      <c r="E33" s="247" t="s">
        <v>319</v>
      </c>
      <c r="F33" s="248" t="s">
        <v>306</v>
      </c>
      <c r="G33" s="249" t="s">
        <v>22</v>
      </c>
      <c r="H33" s="250">
        <v>1293</v>
      </c>
      <c r="I33" s="247" t="s">
        <v>321</v>
      </c>
      <c r="J33" s="247" t="s">
        <v>322</v>
      </c>
      <c r="K33" s="249" t="s">
        <v>313</v>
      </c>
      <c r="L33" s="251" t="s">
        <v>310</v>
      </c>
      <c r="M33" s="252" t="s">
        <v>310</v>
      </c>
      <c r="N33" s="253">
        <v>19009.468306</v>
      </c>
      <c r="O33" s="254">
        <v>9998.701539</v>
      </c>
      <c r="P33" s="255">
        <v>190070000</v>
      </c>
    </row>
    <row r="34" spans="1:16" ht="15">
      <c r="A34" s="244" t="s">
        <v>323</v>
      </c>
      <c r="B34" s="245"/>
      <c r="C34" s="244" t="s">
        <v>323</v>
      </c>
      <c r="D34" s="246" t="s">
        <v>323</v>
      </c>
      <c r="E34" s="247" t="s">
        <v>305</v>
      </c>
      <c r="F34" s="248" t="s">
        <v>306</v>
      </c>
      <c r="G34" s="249" t="s">
        <v>22</v>
      </c>
      <c r="H34" s="250">
        <v>1293</v>
      </c>
      <c r="I34" s="247" t="s">
        <v>321</v>
      </c>
      <c r="J34" s="247" t="s">
        <v>322</v>
      </c>
      <c r="K34" s="249" t="s">
        <v>309</v>
      </c>
      <c r="L34" s="251" t="s">
        <v>310</v>
      </c>
      <c r="M34" s="252" t="s">
        <v>310</v>
      </c>
      <c r="N34" s="253">
        <v>81927.639529</v>
      </c>
      <c r="O34" s="254">
        <v>10000</v>
      </c>
      <c r="P34" s="255">
        <v>819276395.29</v>
      </c>
    </row>
    <row r="35" spans="1:16" ht="15">
      <c r="A35" s="244" t="s">
        <v>323</v>
      </c>
      <c r="B35" s="245"/>
      <c r="C35" s="244" t="s">
        <v>323</v>
      </c>
      <c r="D35" s="246" t="s">
        <v>323</v>
      </c>
      <c r="E35" s="247" t="s">
        <v>305</v>
      </c>
      <c r="F35" s="248" t="s">
        <v>306</v>
      </c>
      <c r="G35" s="249" t="s">
        <v>22</v>
      </c>
      <c r="H35" s="250">
        <v>1295</v>
      </c>
      <c r="I35" s="247" t="s">
        <v>324</v>
      </c>
      <c r="J35" s="247" t="s">
        <v>325</v>
      </c>
      <c r="K35" s="249" t="s">
        <v>313</v>
      </c>
      <c r="L35" s="251" t="s">
        <v>310</v>
      </c>
      <c r="M35" s="252" t="s">
        <v>310</v>
      </c>
      <c r="N35" s="253">
        <v>81927.986159</v>
      </c>
      <c r="O35" s="254">
        <v>9998.715234</v>
      </c>
      <c r="P35" s="255">
        <v>819174603.3</v>
      </c>
    </row>
    <row r="36" spans="1:16" ht="15">
      <c r="A36" s="244" t="s">
        <v>323</v>
      </c>
      <c r="B36" s="245"/>
      <c r="C36" s="244" t="s">
        <v>323</v>
      </c>
      <c r="D36" s="246" t="s">
        <v>323</v>
      </c>
      <c r="E36" s="247" t="s">
        <v>314</v>
      </c>
      <c r="F36" s="248" t="s">
        <v>306</v>
      </c>
      <c r="G36" s="249" t="s">
        <v>22</v>
      </c>
      <c r="H36" s="250">
        <v>1293</v>
      </c>
      <c r="I36" s="247" t="s">
        <v>321</v>
      </c>
      <c r="J36" s="247" t="s">
        <v>322</v>
      </c>
      <c r="K36" s="249" t="s">
        <v>309</v>
      </c>
      <c r="L36" s="251" t="s">
        <v>310</v>
      </c>
      <c r="M36" s="252" t="s">
        <v>310</v>
      </c>
      <c r="N36" s="253">
        <v>72869.461819</v>
      </c>
      <c r="O36" s="254">
        <v>10000</v>
      </c>
      <c r="P36" s="255">
        <v>728694618.19</v>
      </c>
    </row>
    <row r="37" spans="1:16" ht="15">
      <c r="A37" s="244" t="s">
        <v>323</v>
      </c>
      <c r="B37" s="245"/>
      <c r="C37" s="244" t="s">
        <v>323</v>
      </c>
      <c r="D37" s="246" t="s">
        <v>323</v>
      </c>
      <c r="E37" s="247" t="s">
        <v>314</v>
      </c>
      <c r="F37" s="248" t="s">
        <v>306</v>
      </c>
      <c r="G37" s="249" t="s">
        <v>22</v>
      </c>
      <c r="H37" s="250">
        <v>1295</v>
      </c>
      <c r="I37" s="247" t="s">
        <v>324</v>
      </c>
      <c r="J37" s="247" t="s">
        <v>325</v>
      </c>
      <c r="K37" s="249" t="s">
        <v>313</v>
      </c>
      <c r="L37" s="251" t="s">
        <v>310</v>
      </c>
      <c r="M37" s="252" t="s">
        <v>310</v>
      </c>
      <c r="N37" s="253">
        <v>72869.362011</v>
      </c>
      <c r="O37" s="254">
        <v>9998.715234</v>
      </c>
      <c r="P37" s="255">
        <v>728600000</v>
      </c>
    </row>
    <row r="38" spans="1:16" ht="15">
      <c r="A38" s="244" t="s">
        <v>323</v>
      </c>
      <c r="B38" s="245"/>
      <c r="C38" s="244" t="s">
        <v>323</v>
      </c>
      <c r="D38" s="246" t="s">
        <v>323</v>
      </c>
      <c r="E38" s="247" t="s">
        <v>315</v>
      </c>
      <c r="F38" s="248" t="s">
        <v>306</v>
      </c>
      <c r="G38" s="249" t="s">
        <v>22</v>
      </c>
      <c r="H38" s="250">
        <v>1293</v>
      </c>
      <c r="I38" s="247" t="s">
        <v>321</v>
      </c>
      <c r="J38" s="247" t="s">
        <v>322</v>
      </c>
      <c r="K38" s="249" t="s">
        <v>309</v>
      </c>
      <c r="L38" s="251" t="s">
        <v>310</v>
      </c>
      <c r="M38" s="252" t="s">
        <v>310</v>
      </c>
      <c r="N38" s="253">
        <v>43919.702804</v>
      </c>
      <c r="O38" s="254">
        <v>10000</v>
      </c>
      <c r="P38" s="255">
        <v>439197028.04</v>
      </c>
    </row>
    <row r="39" spans="1:16" ht="15">
      <c r="A39" s="244" t="s">
        <v>323</v>
      </c>
      <c r="B39" s="245"/>
      <c r="C39" s="244" t="s">
        <v>323</v>
      </c>
      <c r="D39" s="246" t="s">
        <v>323</v>
      </c>
      <c r="E39" s="247" t="s">
        <v>315</v>
      </c>
      <c r="F39" s="248" t="s">
        <v>306</v>
      </c>
      <c r="G39" s="249" t="s">
        <v>22</v>
      </c>
      <c r="H39" s="250">
        <v>1295</v>
      </c>
      <c r="I39" s="247" t="s">
        <v>324</v>
      </c>
      <c r="J39" s="247" t="s">
        <v>325</v>
      </c>
      <c r="K39" s="249" t="s">
        <v>313</v>
      </c>
      <c r="L39" s="251" t="s">
        <v>310</v>
      </c>
      <c r="M39" s="252" t="s">
        <v>310</v>
      </c>
      <c r="N39" s="253">
        <v>43919.642648</v>
      </c>
      <c r="O39" s="254">
        <v>9998.715234</v>
      </c>
      <c r="P39" s="255">
        <v>439140000</v>
      </c>
    </row>
    <row r="40" spans="1:16" ht="15">
      <c r="A40" s="244" t="s">
        <v>323</v>
      </c>
      <c r="B40" s="245"/>
      <c r="C40" s="244" t="s">
        <v>323</v>
      </c>
      <c r="D40" s="246" t="s">
        <v>323</v>
      </c>
      <c r="E40" s="247" t="s">
        <v>316</v>
      </c>
      <c r="F40" s="248" t="s">
        <v>306</v>
      </c>
      <c r="G40" s="249" t="s">
        <v>22</v>
      </c>
      <c r="H40" s="250">
        <v>1293</v>
      </c>
      <c r="I40" s="247" t="s">
        <v>321</v>
      </c>
      <c r="J40" s="247" t="s">
        <v>322</v>
      </c>
      <c r="K40" s="249" t="s">
        <v>309</v>
      </c>
      <c r="L40" s="251" t="s">
        <v>310</v>
      </c>
      <c r="M40" s="252" t="s">
        <v>310</v>
      </c>
      <c r="N40" s="253">
        <v>57170.923424</v>
      </c>
      <c r="O40" s="254">
        <v>10000</v>
      </c>
      <c r="P40" s="255">
        <v>571709234.24</v>
      </c>
    </row>
    <row r="41" spans="1:16" ht="15">
      <c r="A41" s="244" t="s">
        <v>323</v>
      </c>
      <c r="B41" s="245"/>
      <c r="C41" s="244" t="s">
        <v>323</v>
      </c>
      <c r="D41" s="246" t="s">
        <v>323</v>
      </c>
      <c r="E41" s="247" t="s">
        <v>316</v>
      </c>
      <c r="F41" s="248" t="s">
        <v>306</v>
      </c>
      <c r="G41" s="249" t="s">
        <v>22</v>
      </c>
      <c r="H41" s="250">
        <v>1295</v>
      </c>
      <c r="I41" s="247" t="s">
        <v>324</v>
      </c>
      <c r="J41" s="247" t="s">
        <v>325</v>
      </c>
      <c r="K41" s="249" t="s">
        <v>313</v>
      </c>
      <c r="L41" s="251" t="s">
        <v>310</v>
      </c>
      <c r="M41" s="252" t="s">
        <v>310</v>
      </c>
      <c r="N41" s="253">
        <v>57170.845118</v>
      </c>
      <c r="O41" s="254">
        <v>9998.715234</v>
      </c>
      <c r="P41" s="255">
        <v>571635000</v>
      </c>
    </row>
    <row r="42" spans="1:16" ht="15">
      <c r="A42" s="244" t="s">
        <v>323</v>
      </c>
      <c r="B42" s="245"/>
      <c r="C42" s="244" t="s">
        <v>323</v>
      </c>
      <c r="D42" s="246" t="s">
        <v>323</v>
      </c>
      <c r="E42" s="247" t="s">
        <v>317</v>
      </c>
      <c r="F42" s="248" t="s">
        <v>306</v>
      </c>
      <c r="G42" s="249" t="s">
        <v>22</v>
      </c>
      <c r="H42" s="250">
        <v>1293</v>
      </c>
      <c r="I42" s="247" t="s">
        <v>321</v>
      </c>
      <c r="J42" s="247" t="s">
        <v>322</v>
      </c>
      <c r="K42" s="249" t="s">
        <v>309</v>
      </c>
      <c r="L42" s="251" t="s">
        <v>310</v>
      </c>
      <c r="M42" s="252" t="s">
        <v>310</v>
      </c>
      <c r="N42" s="253">
        <v>9188.693116</v>
      </c>
      <c r="O42" s="254">
        <v>10000</v>
      </c>
      <c r="P42" s="255">
        <v>91886931.16</v>
      </c>
    </row>
    <row r="43" spans="1:16" ht="15">
      <c r="A43" s="244" t="s">
        <v>323</v>
      </c>
      <c r="B43" s="245"/>
      <c r="C43" s="244" t="s">
        <v>323</v>
      </c>
      <c r="D43" s="246" t="s">
        <v>323</v>
      </c>
      <c r="E43" s="247" t="s">
        <v>317</v>
      </c>
      <c r="F43" s="248" t="s">
        <v>306</v>
      </c>
      <c r="G43" s="249" t="s">
        <v>22</v>
      </c>
      <c r="H43" s="250">
        <v>1295</v>
      </c>
      <c r="I43" s="247" t="s">
        <v>324</v>
      </c>
      <c r="J43" s="247" t="s">
        <v>325</v>
      </c>
      <c r="K43" s="249" t="s">
        <v>313</v>
      </c>
      <c r="L43" s="251" t="s">
        <v>310</v>
      </c>
      <c r="M43" s="252" t="s">
        <v>310</v>
      </c>
      <c r="N43" s="253">
        <v>9188.680531</v>
      </c>
      <c r="O43" s="254">
        <v>9998.715233</v>
      </c>
      <c r="P43" s="255">
        <v>91875000</v>
      </c>
    </row>
    <row r="44" spans="1:16" ht="15">
      <c r="A44" s="244" t="s">
        <v>323</v>
      </c>
      <c r="B44" s="245"/>
      <c r="C44" s="244" t="s">
        <v>323</v>
      </c>
      <c r="D44" s="246" t="s">
        <v>323</v>
      </c>
      <c r="E44" s="247" t="s">
        <v>318</v>
      </c>
      <c r="F44" s="248" t="s">
        <v>306</v>
      </c>
      <c r="G44" s="249" t="s">
        <v>22</v>
      </c>
      <c r="H44" s="250">
        <v>1293</v>
      </c>
      <c r="I44" s="247" t="s">
        <v>321</v>
      </c>
      <c r="J44" s="247" t="s">
        <v>322</v>
      </c>
      <c r="K44" s="249" t="s">
        <v>309</v>
      </c>
      <c r="L44" s="251" t="s">
        <v>310</v>
      </c>
      <c r="M44" s="252" t="s">
        <v>310</v>
      </c>
      <c r="N44" s="253">
        <v>50914.111001</v>
      </c>
      <c r="O44" s="254">
        <v>10000</v>
      </c>
      <c r="P44" s="255">
        <v>509141110.01</v>
      </c>
    </row>
    <row r="45" spans="1:16" ht="15">
      <c r="A45" s="244" t="s">
        <v>323</v>
      </c>
      <c r="B45" s="245"/>
      <c r="C45" s="244" t="s">
        <v>323</v>
      </c>
      <c r="D45" s="246" t="s">
        <v>323</v>
      </c>
      <c r="E45" s="247" t="s">
        <v>318</v>
      </c>
      <c r="F45" s="248" t="s">
        <v>306</v>
      </c>
      <c r="G45" s="249" t="s">
        <v>22</v>
      </c>
      <c r="H45" s="250">
        <v>1295</v>
      </c>
      <c r="I45" s="247" t="s">
        <v>324</v>
      </c>
      <c r="J45" s="247" t="s">
        <v>325</v>
      </c>
      <c r="K45" s="249" t="s">
        <v>313</v>
      </c>
      <c r="L45" s="251" t="s">
        <v>310</v>
      </c>
      <c r="M45" s="252" t="s">
        <v>310</v>
      </c>
      <c r="N45" s="253">
        <v>50914.041265</v>
      </c>
      <c r="O45" s="254">
        <v>9998.715234</v>
      </c>
      <c r="P45" s="255">
        <v>509075000</v>
      </c>
    </row>
    <row r="46" spans="1:16" ht="15">
      <c r="A46" s="244" t="s">
        <v>323</v>
      </c>
      <c r="B46" s="245"/>
      <c r="C46" s="244" t="s">
        <v>323</v>
      </c>
      <c r="D46" s="246" t="s">
        <v>323</v>
      </c>
      <c r="E46" s="247" t="s">
        <v>319</v>
      </c>
      <c r="F46" s="248" t="s">
        <v>306</v>
      </c>
      <c r="G46" s="249" t="s">
        <v>22</v>
      </c>
      <c r="H46" s="250">
        <v>1293</v>
      </c>
      <c r="I46" s="247" t="s">
        <v>321</v>
      </c>
      <c r="J46" s="247" t="s">
        <v>322</v>
      </c>
      <c r="K46" s="249" t="s">
        <v>309</v>
      </c>
      <c r="L46" s="251" t="s">
        <v>310</v>
      </c>
      <c r="M46" s="252" t="s">
        <v>310</v>
      </c>
      <c r="N46" s="253">
        <v>19009.468306</v>
      </c>
      <c r="O46" s="254">
        <v>10000</v>
      </c>
      <c r="P46" s="255">
        <v>190094683.06</v>
      </c>
    </row>
    <row r="47" spans="1:16" ht="15">
      <c r="A47" s="244" t="s">
        <v>323</v>
      </c>
      <c r="B47" s="245"/>
      <c r="C47" s="244" t="s">
        <v>323</v>
      </c>
      <c r="D47" s="246" t="s">
        <v>323</v>
      </c>
      <c r="E47" s="247" t="s">
        <v>319</v>
      </c>
      <c r="F47" s="248" t="s">
        <v>306</v>
      </c>
      <c r="G47" s="249" t="s">
        <v>22</v>
      </c>
      <c r="H47" s="250">
        <v>1295</v>
      </c>
      <c r="I47" s="247" t="s">
        <v>324</v>
      </c>
      <c r="J47" s="247" t="s">
        <v>325</v>
      </c>
      <c r="K47" s="249" t="s">
        <v>313</v>
      </c>
      <c r="L47" s="251" t="s">
        <v>310</v>
      </c>
      <c r="M47" s="252" t="s">
        <v>310</v>
      </c>
      <c r="N47" s="253">
        <v>19009.442269</v>
      </c>
      <c r="O47" s="254">
        <v>9998.715234</v>
      </c>
      <c r="P47" s="255">
        <v>190070000</v>
      </c>
    </row>
    <row r="48" spans="1:16" ht="15">
      <c r="A48" s="244" t="s">
        <v>326</v>
      </c>
      <c r="B48" s="245"/>
      <c r="C48" s="244" t="s">
        <v>326</v>
      </c>
      <c r="D48" s="246" t="s">
        <v>326</v>
      </c>
      <c r="E48" s="247" t="s">
        <v>305</v>
      </c>
      <c r="F48" s="248" t="s">
        <v>306</v>
      </c>
      <c r="G48" s="249" t="s">
        <v>22</v>
      </c>
      <c r="H48" s="250">
        <v>1295</v>
      </c>
      <c r="I48" s="247" t="s">
        <v>324</v>
      </c>
      <c r="J48" s="247" t="s">
        <v>325</v>
      </c>
      <c r="K48" s="249" t="s">
        <v>309</v>
      </c>
      <c r="L48" s="251" t="s">
        <v>310</v>
      </c>
      <c r="M48" s="252" t="s">
        <v>310</v>
      </c>
      <c r="N48" s="253">
        <v>81927.986159</v>
      </c>
      <c r="O48" s="254">
        <v>10000</v>
      </c>
      <c r="P48" s="255">
        <v>819279861.59</v>
      </c>
    </row>
    <row r="49" spans="1:16" ht="15">
      <c r="A49" s="244" t="s">
        <v>326</v>
      </c>
      <c r="B49" s="245"/>
      <c r="C49" s="244" t="s">
        <v>326</v>
      </c>
      <c r="D49" s="246" t="s">
        <v>326</v>
      </c>
      <c r="E49" s="247" t="s">
        <v>305</v>
      </c>
      <c r="F49" s="248" t="s">
        <v>306</v>
      </c>
      <c r="G49" s="249" t="s">
        <v>22</v>
      </c>
      <c r="H49" s="250">
        <v>1358</v>
      </c>
      <c r="I49" s="247" t="s">
        <v>327</v>
      </c>
      <c r="J49" s="247" t="s">
        <v>328</v>
      </c>
      <c r="K49" s="249" t="s">
        <v>313</v>
      </c>
      <c r="L49" s="251" t="s">
        <v>310</v>
      </c>
      <c r="M49" s="252" t="s">
        <v>310</v>
      </c>
      <c r="N49" s="253">
        <v>81832.940361</v>
      </c>
      <c r="O49" s="254">
        <v>9994.961445</v>
      </c>
      <c r="P49" s="255">
        <v>817917083.8</v>
      </c>
    </row>
    <row r="50" spans="1:16" ht="15">
      <c r="A50" s="244" t="s">
        <v>326</v>
      </c>
      <c r="B50" s="245"/>
      <c r="C50" s="244" t="s">
        <v>326</v>
      </c>
      <c r="D50" s="246" t="s">
        <v>326</v>
      </c>
      <c r="E50" s="247" t="s">
        <v>314</v>
      </c>
      <c r="F50" s="248" t="s">
        <v>306</v>
      </c>
      <c r="G50" s="249" t="s">
        <v>22</v>
      </c>
      <c r="H50" s="250">
        <v>1295</v>
      </c>
      <c r="I50" s="247" t="s">
        <v>324</v>
      </c>
      <c r="J50" s="247" t="s">
        <v>325</v>
      </c>
      <c r="K50" s="249" t="s">
        <v>309</v>
      </c>
      <c r="L50" s="251" t="s">
        <v>310</v>
      </c>
      <c r="M50" s="252" t="s">
        <v>310</v>
      </c>
      <c r="N50" s="253">
        <v>72869.362011</v>
      </c>
      <c r="O50" s="254">
        <v>10000</v>
      </c>
      <c r="P50" s="255">
        <v>728693620.11</v>
      </c>
    </row>
    <row r="51" spans="1:16" ht="15">
      <c r="A51" s="244" t="s">
        <v>326</v>
      </c>
      <c r="B51" s="245"/>
      <c r="C51" s="244" t="s">
        <v>326</v>
      </c>
      <c r="D51" s="246" t="s">
        <v>326</v>
      </c>
      <c r="E51" s="247" t="s">
        <v>314</v>
      </c>
      <c r="F51" s="248" t="s">
        <v>306</v>
      </c>
      <c r="G51" s="249" t="s">
        <v>22</v>
      </c>
      <c r="H51" s="250">
        <v>1358</v>
      </c>
      <c r="I51" s="247" t="s">
        <v>327</v>
      </c>
      <c r="J51" s="247" t="s">
        <v>328</v>
      </c>
      <c r="K51" s="249" t="s">
        <v>313</v>
      </c>
      <c r="L51" s="251" t="s">
        <v>310</v>
      </c>
      <c r="M51" s="252" t="s">
        <v>310</v>
      </c>
      <c r="N51" s="253">
        <v>72896.729425</v>
      </c>
      <c r="O51" s="254">
        <v>9994.961444</v>
      </c>
      <c r="P51" s="255">
        <v>728600000</v>
      </c>
    </row>
    <row r="52" spans="1:16" ht="15">
      <c r="A52" s="244" t="s">
        <v>326</v>
      </c>
      <c r="B52" s="245"/>
      <c r="C52" s="244" t="s">
        <v>326</v>
      </c>
      <c r="D52" s="246" t="s">
        <v>326</v>
      </c>
      <c r="E52" s="247" t="s">
        <v>315</v>
      </c>
      <c r="F52" s="248" t="s">
        <v>306</v>
      </c>
      <c r="G52" s="249" t="s">
        <v>22</v>
      </c>
      <c r="H52" s="250">
        <v>1295</v>
      </c>
      <c r="I52" s="247" t="s">
        <v>324</v>
      </c>
      <c r="J52" s="247" t="s">
        <v>325</v>
      </c>
      <c r="K52" s="249" t="s">
        <v>309</v>
      </c>
      <c r="L52" s="251" t="s">
        <v>310</v>
      </c>
      <c r="M52" s="252" t="s">
        <v>310</v>
      </c>
      <c r="N52" s="253">
        <v>43919.642648</v>
      </c>
      <c r="O52" s="254">
        <v>10000</v>
      </c>
      <c r="P52" s="255">
        <v>439196426.48</v>
      </c>
    </row>
    <row r="53" spans="1:16" ht="15">
      <c r="A53" s="244" t="s">
        <v>326</v>
      </c>
      <c r="B53" s="245"/>
      <c r="C53" s="244" t="s">
        <v>326</v>
      </c>
      <c r="D53" s="246" t="s">
        <v>326</v>
      </c>
      <c r="E53" s="247" t="s">
        <v>315</v>
      </c>
      <c r="F53" s="248" t="s">
        <v>306</v>
      </c>
      <c r="G53" s="249" t="s">
        <v>22</v>
      </c>
      <c r="H53" s="250">
        <v>1358</v>
      </c>
      <c r="I53" s="247" t="s">
        <v>327</v>
      </c>
      <c r="J53" s="247" t="s">
        <v>328</v>
      </c>
      <c r="K53" s="249" t="s">
        <v>313</v>
      </c>
      <c r="L53" s="251" t="s">
        <v>310</v>
      </c>
      <c r="M53" s="252" t="s">
        <v>310</v>
      </c>
      <c r="N53" s="253">
        <v>43936.137468</v>
      </c>
      <c r="O53" s="254">
        <v>9994.961444</v>
      </c>
      <c r="P53" s="255">
        <v>439140000</v>
      </c>
    </row>
    <row r="54" spans="1:16" ht="15">
      <c r="A54" s="244" t="s">
        <v>326</v>
      </c>
      <c r="B54" s="245"/>
      <c r="C54" s="244" t="s">
        <v>326</v>
      </c>
      <c r="D54" s="246" t="s">
        <v>326</v>
      </c>
      <c r="E54" s="247" t="s">
        <v>316</v>
      </c>
      <c r="F54" s="248" t="s">
        <v>306</v>
      </c>
      <c r="G54" s="249" t="s">
        <v>22</v>
      </c>
      <c r="H54" s="250">
        <v>1295</v>
      </c>
      <c r="I54" s="247" t="s">
        <v>324</v>
      </c>
      <c r="J54" s="247" t="s">
        <v>325</v>
      </c>
      <c r="K54" s="249" t="s">
        <v>309</v>
      </c>
      <c r="L54" s="251" t="s">
        <v>310</v>
      </c>
      <c r="M54" s="252" t="s">
        <v>310</v>
      </c>
      <c r="N54" s="253">
        <v>57170.845118</v>
      </c>
      <c r="O54" s="254">
        <v>10000</v>
      </c>
      <c r="P54" s="255">
        <v>571708451.18</v>
      </c>
    </row>
    <row r="55" spans="1:16" ht="15">
      <c r="A55" s="244" t="s">
        <v>326</v>
      </c>
      <c r="B55" s="245"/>
      <c r="C55" s="244" t="s">
        <v>326</v>
      </c>
      <c r="D55" s="246" t="s">
        <v>326</v>
      </c>
      <c r="E55" s="247" t="s">
        <v>316</v>
      </c>
      <c r="F55" s="248" t="s">
        <v>306</v>
      </c>
      <c r="G55" s="249" t="s">
        <v>22</v>
      </c>
      <c r="H55" s="250">
        <v>1358</v>
      </c>
      <c r="I55" s="247" t="s">
        <v>327</v>
      </c>
      <c r="J55" s="247" t="s">
        <v>328</v>
      </c>
      <c r="K55" s="249" t="s">
        <v>313</v>
      </c>
      <c r="L55" s="251" t="s">
        <v>310</v>
      </c>
      <c r="M55" s="252" t="s">
        <v>310</v>
      </c>
      <c r="N55" s="253">
        <v>57192.316668</v>
      </c>
      <c r="O55" s="254">
        <v>9994.961444</v>
      </c>
      <c r="P55" s="255">
        <v>571635000</v>
      </c>
    </row>
    <row r="56" spans="1:16" ht="15">
      <c r="A56" s="244" t="s">
        <v>326</v>
      </c>
      <c r="B56" s="245"/>
      <c r="C56" s="244" t="s">
        <v>326</v>
      </c>
      <c r="D56" s="246" t="s">
        <v>326</v>
      </c>
      <c r="E56" s="247" t="s">
        <v>317</v>
      </c>
      <c r="F56" s="248" t="s">
        <v>306</v>
      </c>
      <c r="G56" s="249" t="s">
        <v>22</v>
      </c>
      <c r="H56" s="250">
        <v>1295</v>
      </c>
      <c r="I56" s="247" t="s">
        <v>324</v>
      </c>
      <c r="J56" s="247" t="s">
        <v>325</v>
      </c>
      <c r="K56" s="249" t="s">
        <v>309</v>
      </c>
      <c r="L56" s="251" t="s">
        <v>310</v>
      </c>
      <c r="M56" s="252" t="s">
        <v>310</v>
      </c>
      <c r="N56" s="253">
        <v>9188.680531</v>
      </c>
      <c r="O56" s="254">
        <v>10000</v>
      </c>
      <c r="P56" s="255">
        <v>91886805.31</v>
      </c>
    </row>
    <row r="57" spans="1:16" ht="15">
      <c r="A57" s="244" t="s">
        <v>326</v>
      </c>
      <c r="B57" s="245"/>
      <c r="C57" s="244" t="s">
        <v>326</v>
      </c>
      <c r="D57" s="246" t="s">
        <v>326</v>
      </c>
      <c r="E57" s="247" t="s">
        <v>317</v>
      </c>
      <c r="F57" s="248" t="s">
        <v>306</v>
      </c>
      <c r="G57" s="249" t="s">
        <v>22</v>
      </c>
      <c r="H57" s="250">
        <v>1358</v>
      </c>
      <c r="I57" s="247" t="s">
        <v>327</v>
      </c>
      <c r="J57" s="247" t="s">
        <v>328</v>
      </c>
      <c r="K57" s="249" t="s">
        <v>313</v>
      </c>
      <c r="L57" s="251" t="s">
        <v>310</v>
      </c>
      <c r="M57" s="252" t="s">
        <v>310</v>
      </c>
      <c r="N57" s="253">
        <v>9192.131507</v>
      </c>
      <c r="O57" s="254">
        <v>9994.961444</v>
      </c>
      <c r="P57" s="255">
        <v>91875000</v>
      </c>
    </row>
    <row r="58" spans="1:16" ht="15">
      <c r="A58" s="244" t="s">
        <v>326</v>
      </c>
      <c r="B58" s="245"/>
      <c r="C58" s="244" t="s">
        <v>326</v>
      </c>
      <c r="D58" s="246" t="s">
        <v>326</v>
      </c>
      <c r="E58" s="247" t="s">
        <v>318</v>
      </c>
      <c r="F58" s="248" t="s">
        <v>306</v>
      </c>
      <c r="G58" s="249" t="s">
        <v>22</v>
      </c>
      <c r="H58" s="250">
        <v>1295</v>
      </c>
      <c r="I58" s="247" t="s">
        <v>324</v>
      </c>
      <c r="J58" s="247" t="s">
        <v>325</v>
      </c>
      <c r="K58" s="249" t="s">
        <v>309</v>
      </c>
      <c r="L58" s="251" t="s">
        <v>310</v>
      </c>
      <c r="M58" s="252" t="s">
        <v>310</v>
      </c>
      <c r="N58" s="253">
        <v>50914.041265</v>
      </c>
      <c r="O58" s="254">
        <v>10000</v>
      </c>
      <c r="P58" s="255">
        <v>509140412.65</v>
      </c>
    </row>
    <row r="59" spans="1:16" ht="15">
      <c r="A59" s="244" t="s">
        <v>326</v>
      </c>
      <c r="B59" s="245"/>
      <c r="C59" s="244" t="s">
        <v>326</v>
      </c>
      <c r="D59" s="246" t="s">
        <v>326</v>
      </c>
      <c r="E59" s="247" t="s">
        <v>318</v>
      </c>
      <c r="F59" s="248" t="s">
        <v>306</v>
      </c>
      <c r="G59" s="249" t="s">
        <v>22</v>
      </c>
      <c r="H59" s="250">
        <v>1358</v>
      </c>
      <c r="I59" s="247" t="s">
        <v>327</v>
      </c>
      <c r="J59" s="247" t="s">
        <v>328</v>
      </c>
      <c r="K59" s="249" t="s">
        <v>313</v>
      </c>
      <c r="L59" s="251" t="s">
        <v>310</v>
      </c>
      <c r="M59" s="252" t="s">
        <v>310</v>
      </c>
      <c r="N59" s="253">
        <v>50933.162959</v>
      </c>
      <c r="O59" s="254">
        <v>9994.961444</v>
      </c>
      <c r="P59" s="255">
        <v>509075000</v>
      </c>
    </row>
    <row r="60" spans="1:16" ht="15">
      <c r="A60" s="244" t="s">
        <v>326</v>
      </c>
      <c r="B60" s="245"/>
      <c r="C60" s="244" t="s">
        <v>326</v>
      </c>
      <c r="D60" s="246" t="s">
        <v>326</v>
      </c>
      <c r="E60" s="247" t="s">
        <v>319</v>
      </c>
      <c r="F60" s="248" t="s">
        <v>306</v>
      </c>
      <c r="G60" s="249" t="s">
        <v>22</v>
      </c>
      <c r="H60" s="250">
        <v>1295</v>
      </c>
      <c r="I60" s="247" t="s">
        <v>324</v>
      </c>
      <c r="J60" s="247" t="s">
        <v>325</v>
      </c>
      <c r="K60" s="249" t="s">
        <v>309</v>
      </c>
      <c r="L60" s="251" t="s">
        <v>310</v>
      </c>
      <c r="M60" s="252" t="s">
        <v>310</v>
      </c>
      <c r="N60" s="253">
        <v>19009.442269</v>
      </c>
      <c r="O60" s="254">
        <v>10000</v>
      </c>
      <c r="P60" s="255">
        <v>190094422.69</v>
      </c>
    </row>
    <row r="61" spans="1:16" ht="15">
      <c r="A61" s="244" t="s">
        <v>326</v>
      </c>
      <c r="B61" s="245"/>
      <c r="C61" s="244" t="s">
        <v>326</v>
      </c>
      <c r="D61" s="246" t="s">
        <v>326</v>
      </c>
      <c r="E61" s="247" t="s">
        <v>319</v>
      </c>
      <c r="F61" s="248" t="s">
        <v>306</v>
      </c>
      <c r="G61" s="249" t="s">
        <v>22</v>
      </c>
      <c r="H61" s="250">
        <v>1358</v>
      </c>
      <c r="I61" s="247" t="s">
        <v>327</v>
      </c>
      <c r="J61" s="247" t="s">
        <v>328</v>
      </c>
      <c r="K61" s="249" t="s">
        <v>313</v>
      </c>
      <c r="L61" s="251" t="s">
        <v>310</v>
      </c>
      <c r="M61" s="252" t="s">
        <v>310</v>
      </c>
      <c r="N61" s="253">
        <v>19016.581611</v>
      </c>
      <c r="O61" s="254">
        <v>9994.961444</v>
      </c>
      <c r="P61" s="255">
        <v>190070000</v>
      </c>
    </row>
    <row r="62" spans="1:16" ht="15">
      <c r="A62" s="244" t="s">
        <v>329</v>
      </c>
      <c r="B62" s="245"/>
      <c r="C62" s="244" t="s">
        <v>329</v>
      </c>
      <c r="D62" s="246" t="s">
        <v>329</v>
      </c>
      <c r="E62" s="247" t="s">
        <v>305</v>
      </c>
      <c r="F62" s="248" t="s">
        <v>306</v>
      </c>
      <c r="G62" s="249" t="s">
        <v>22</v>
      </c>
      <c r="H62" s="250">
        <v>1358</v>
      </c>
      <c r="I62" s="247" t="s">
        <v>327</v>
      </c>
      <c r="J62" s="247" t="s">
        <v>328</v>
      </c>
      <c r="K62" s="249" t="s">
        <v>309</v>
      </c>
      <c r="L62" s="251" t="s">
        <v>310</v>
      </c>
      <c r="M62" s="252" t="s">
        <v>310</v>
      </c>
      <c r="N62" s="253">
        <v>81832.940361</v>
      </c>
      <c r="O62" s="254">
        <v>10000</v>
      </c>
      <c r="P62" s="255">
        <v>818329403.61</v>
      </c>
    </row>
    <row r="63" spans="1:16" ht="15">
      <c r="A63" s="244" t="s">
        <v>329</v>
      </c>
      <c r="B63" s="245"/>
      <c r="C63" s="244" t="s">
        <v>329</v>
      </c>
      <c r="D63" s="246" t="s">
        <v>329</v>
      </c>
      <c r="E63" s="247" t="s">
        <v>305</v>
      </c>
      <c r="F63" s="248" t="s">
        <v>306</v>
      </c>
      <c r="G63" s="249" t="s">
        <v>22</v>
      </c>
      <c r="H63" s="250">
        <v>1366</v>
      </c>
      <c r="I63" s="247" t="s">
        <v>330</v>
      </c>
      <c r="J63" s="247" t="s">
        <v>331</v>
      </c>
      <c r="K63" s="249" t="s">
        <v>313</v>
      </c>
      <c r="L63" s="251" t="s">
        <v>310</v>
      </c>
      <c r="M63" s="252" t="s">
        <v>310</v>
      </c>
      <c r="N63" s="253">
        <v>81917.582728</v>
      </c>
      <c r="O63" s="254">
        <v>9998.663192</v>
      </c>
      <c r="P63" s="255">
        <v>819066319.24</v>
      </c>
    </row>
    <row r="64" spans="1:16" ht="15">
      <c r="A64" s="244" t="s">
        <v>329</v>
      </c>
      <c r="B64" s="245"/>
      <c r="C64" s="244" t="s">
        <v>329</v>
      </c>
      <c r="D64" s="246" t="s">
        <v>329</v>
      </c>
      <c r="E64" s="247" t="s">
        <v>314</v>
      </c>
      <c r="F64" s="248" t="s">
        <v>306</v>
      </c>
      <c r="G64" s="249" t="s">
        <v>22</v>
      </c>
      <c r="H64" s="250">
        <v>1358</v>
      </c>
      <c r="I64" s="247" t="s">
        <v>327</v>
      </c>
      <c r="J64" s="247" t="s">
        <v>328</v>
      </c>
      <c r="K64" s="249" t="s">
        <v>309</v>
      </c>
      <c r="L64" s="251" t="s">
        <v>310</v>
      </c>
      <c r="M64" s="252" t="s">
        <v>310</v>
      </c>
      <c r="N64" s="253">
        <v>72896.729425</v>
      </c>
      <c r="O64" s="254">
        <v>10000</v>
      </c>
      <c r="P64" s="255">
        <v>728967294.25</v>
      </c>
    </row>
    <row r="65" spans="1:16" ht="15">
      <c r="A65" s="244" t="s">
        <v>329</v>
      </c>
      <c r="B65" s="245"/>
      <c r="C65" s="244" t="s">
        <v>329</v>
      </c>
      <c r="D65" s="246" t="s">
        <v>329</v>
      </c>
      <c r="E65" s="247" t="s">
        <v>314</v>
      </c>
      <c r="F65" s="248" t="s">
        <v>306</v>
      </c>
      <c r="G65" s="249" t="s">
        <v>22</v>
      </c>
      <c r="H65" s="250">
        <v>1366</v>
      </c>
      <c r="I65" s="247" t="s">
        <v>330</v>
      </c>
      <c r="J65" s="247" t="s">
        <v>331</v>
      </c>
      <c r="K65" s="249" t="s">
        <v>313</v>
      </c>
      <c r="L65" s="251" t="s">
        <v>310</v>
      </c>
      <c r="M65" s="252" t="s">
        <v>310</v>
      </c>
      <c r="N65" s="253">
        <v>18082.417271</v>
      </c>
      <c r="O65" s="254">
        <v>9998.663193</v>
      </c>
      <c r="P65" s="255">
        <v>180800000</v>
      </c>
    </row>
    <row r="66" spans="1:16" ht="15">
      <c r="A66" s="244" t="s">
        <v>329</v>
      </c>
      <c r="B66" s="245"/>
      <c r="C66" s="244" t="s">
        <v>329</v>
      </c>
      <c r="D66" s="246" t="s">
        <v>329</v>
      </c>
      <c r="E66" s="247" t="s">
        <v>314</v>
      </c>
      <c r="F66" s="248" t="s">
        <v>306</v>
      </c>
      <c r="G66" s="249" t="s">
        <v>22</v>
      </c>
      <c r="H66" s="250">
        <v>1366</v>
      </c>
      <c r="I66" s="247" t="s">
        <v>330</v>
      </c>
      <c r="J66" s="247" t="s">
        <v>331</v>
      </c>
      <c r="K66" s="249" t="s">
        <v>313</v>
      </c>
      <c r="L66" s="251" t="s">
        <v>310</v>
      </c>
      <c r="M66" s="252" t="s">
        <v>310</v>
      </c>
      <c r="N66" s="253">
        <v>54796.360883</v>
      </c>
      <c r="O66" s="254">
        <v>9998.660454</v>
      </c>
      <c r="P66" s="255">
        <v>547890206.6</v>
      </c>
    </row>
    <row r="67" spans="1:16" ht="15">
      <c r="A67" s="244" t="s">
        <v>329</v>
      </c>
      <c r="B67" s="245"/>
      <c r="C67" s="244" t="s">
        <v>329</v>
      </c>
      <c r="D67" s="246" t="s">
        <v>329</v>
      </c>
      <c r="E67" s="247" t="s">
        <v>315</v>
      </c>
      <c r="F67" s="248" t="s">
        <v>306</v>
      </c>
      <c r="G67" s="249" t="s">
        <v>22</v>
      </c>
      <c r="H67" s="250">
        <v>1358</v>
      </c>
      <c r="I67" s="247" t="s">
        <v>327</v>
      </c>
      <c r="J67" s="247" t="s">
        <v>328</v>
      </c>
      <c r="K67" s="249" t="s">
        <v>309</v>
      </c>
      <c r="L67" s="251" t="s">
        <v>310</v>
      </c>
      <c r="M67" s="252" t="s">
        <v>310</v>
      </c>
      <c r="N67" s="253">
        <v>43936.137468</v>
      </c>
      <c r="O67" s="254">
        <v>10000</v>
      </c>
      <c r="P67" s="255">
        <v>439361374.68</v>
      </c>
    </row>
    <row r="68" spans="1:16" ht="15">
      <c r="A68" s="244" t="s">
        <v>329</v>
      </c>
      <c r="B68" s="245"/>
      <c r="C68" s="244" t="s">
        <v>329</v>
      </c>
      <c r="D68" s="246" t="s">
        <v>329</v>
      </c>
      <c r="E68" s="247" t="s">
        <v>315</v>
      </c>
      <c r="F68" s="248" t="s">
        <v>306</v>
      </c>
      <c r="G68" s="249" t="s">
        <v>22</v>
      </c>
      <c r="H68" s="250">
        <v>1366</v>
      </c>
      <c r="I68" s="247" t="s">
        <v>330</v>
      </c>
      <c r="J68" s="247" t="s">
        <v>331</v>
      </c>
      <c r="K68" s="249" t="s">
        <v>313</v>
      </c>
      <c r="L68" s="251" t="s">
        <v>310</v>
      </c>
      <c r="M68" s="252" t="s">
        <v>310</v>
      </c>
      <c r="N68" s="253">
        <v>43919.883273</v>
      </c>
      <c r="O68" s="254">
        <v>9998.660453</v>
      </c>
      <c r="P68" s="255">
        <v>439140000</v>
      </c>
    </row>
    <row r="69" spans="1:16" ht="15">
      <c r="A69" s="244" t="s">
        <v>329</v>
      </c>
      <c r="B69" s="245"/>
      <c r="C69" s="244" t="s">
        <v>329</v>
      </c>
      <c r="D69" s="246" t="s">
        <v>329</v>
      </c>
      <c r="E69" s="247" t="s">
        <v>316</v>
      </c>
      <c r="F69" s="248" t="s">
        <v>306</v>
      </c>
      <c r="G69" s="249" t="s">
        <v>22</v>
      </c>
      <c r="H69" s="250">
        <v>1358</v>
      </c>
      <c r="I69" s="247" t="s">
        <v>327</v>
      </c>
      <c r="J69" s="247" t="s">
        <v>328</v>
      </c>
      <c r="K69" s="249" t="s">
        <v>309</v>
      </c>
      <c r="L69" s="251" t="s">
        <v>310</v>
      </c>
      <c r="M69" s="252" t="s">
        <v>310</v>
      </c>
      <c r="N69" s="253">
        <v>57192.316668</v>
      </c>
      <c r="O69" s="254">
        <v>10000</v>
      </c>
      <c r="P69" s="255">
        <v>571923166.68</v>
      </c>
    </row>
    <row r="70" spans="1:16" ht="15">
      <c r="A70" s="244" t="s">
        <v>329</v>
      </c>
      <c r="B70" s="245"/>
      <c r="C70" s="244" t="s">
        <v>329</v>
      </c>
      <c r="D70" s="246" t="s">
        <v>329</v>
      </c>
      <c r="E70" s="247" t="s">
        <v>316</v>
      </c>
      <c r="F70" s="248" t="s">
        <v>306</v>
      </c>
      <c r="G70" s="249" t="s">
        <v>22</v>
      </c>
      <c r="H70" s="250">
        <v>1366</v>
      </c>
      <c r="I70" s="247" t="s">
        <v>330</v>
      </c>
      <c r="J70" s="247" t="s">
        <v>331</v>
      </c>
      <c r="K70" s="249" t="s">
        <v>313</v>
      </c>
      <c r="L70" s="251" t="s">
        <v>310</v>
      </c>
      <c r="M70" s="252" t="s">
        <v>310</v>
      </c>
      <c r="N70" s="253">
        <v>57171.158343</v>
      </c>
      <c r="O70" s="254">
        <v>9998.660453</v>
      </c>
      <c r="P70" s="255">
        <v>571635000</v>
      </c>
    </row>
    <row r="71" spans="1:16" ht="15">
      <c r="A71" s="244" t="s">
        <v>329</v>
      </c>
      <c r="B71" s="245"/>
      <c r="C71" s="244" t="s">
        <v>329</v>
      </c>
      <c r="D71" s="246" t="s">
        <v>329</v>
      </c>
      <c r="E71" s="247" t="s">
        <v>317</v>
      </c>
      <c r="F71" s="248" t="s">
        <v>306</v>
      </c>
      <c r="G71" s="249" t="s">
        <v>22</v>
      </c>
      <c r="H71" s="250">
        <v>1358</v>
      </c>
      <c r="I71" s="247" t="s">
        <v>327</v>
      </c>
      <c r="J71" s="247" t="s">
        <v>328</v>
      </c>
      <c r="K71" s="249" t="s">
        <v>309</v>
      </c>
      <c r="L71" s="251" t="s">
        <v>310</v>
      </c>
      <c r="M71" s="252" t="s">
        <v>310</v>
      </c>
      <c r="N71" s="253">
        <v>9192.131507</v>
      </c>
      <c r="O71" s="254">
        <v>10000</v>
      </c>
      <c r="P71" s="255">
        <v>91921315.07</v>
      </c>
    </row>
    <row r="72" spans="1:16" ht="15">
      <c r="A72" s="244" t="s">
        <v>329</v>
      </c>
      <c r="B72" s="245"/>
      <c r="C72" s="244" t="s">
        <v>329</v>
      </c>
      <c r="D72" s="246" t="s">
        <v>329</v>
      </c>
      <c r="E72" s="247" t="s">
        <v>317</v>
      </c>
      <c r="F72" s="248" t="s">
        <v>306</v>
      </c>
      <c r="G72" s="249" t="s">
        <v>22</v>
      </c>
      <c r="H72" s="250">
        <v>1366</v>
      </c>
      <c r="I72" s="247" t="s">
        <v>330</v>
      </c>
      <c r="J72" s="247" t="s">
        <v>331</v>
      </c>
      <c r="K72" s="249" t="s">
        <v>313</v>
      </c>
      <c r="L72" s="251" t="s">
        <v>310</v>
      </c>
      <c r="M72" s="252" t="s">
        <v>310</v>
      </c>
      <c r="N72" s="253">
        <v>9188.730873</v>
      </c>
      <c r="O72" s="254">
        <v>9998.660454</v>
      </c>
      <c r="P72" s="255">
        <v>91875000</v>
      </c>
    </row>
    <row r="73" spans="1:16" ht="15">
      <c r="A73" s="244" t="s">
        <v>329</v>
      </c>
      <c r="B73" s="245"/>
      <c r="C73" s="244" t="s">
        <v>329</v>
      </c>
      <c r="D73" s="246" t="s">
        <v>329</v>
      </c>
      <c r="E73" s="247" t="s">
        <v>318</v>
      </c>
      <c r="F73" s="248" t="s">
        <v>306</v>
      </c>
      <c r="G73" s="249" t="s">
        <v>22</v>
      </c>
      <c r="H73" s="250">
        <v>1358</v>
      </c>
      <c r="I73" s="247" t="s">
        <v>327</v>
      </c>
      <c r="J73" s="247" t="s">
        <v>328</v>
      </c>
      <c r="K73" s="249" t="s">
        <v>309</v>
      </c>
      <c r="L73" s="251" t="s">
        <v>310</v>
      </c>
      <c r="M73" s="252" t="s">
        <v>310</v>
      </c>
      <c r="N73" s="253">
        <v>50933.162959</v>
      </c>
      <c r="O73" s="254">
        <v>10000</v>
      </c>
      <c r="P73" s="255">
        <v>509331629.59</v>
      </c>
    </row>
    <row r="74" spans="1:16" ht="15">
      <c r="A74" s="244" t="s">
        <v>329</v>
      </c>
      <c r="B74" s="245"/>
      <c r="C74" s="244" t="s">
        <v>329</v>
      </c>
      <c r="D74" s="246" t="s">
        <v>329</v>
      </c>
      <c r="E74" s="247" t="s">
        <v>318</v>
      </c>
      <c r="F74" s="248" t="s">
        <v>306</v>
      </c>
      <c r="G74" s="249" t="s">
        <v>22</v>
      </c>
      <c r="H74" s="250">
        <v>1366</v>
      </c>
      <c r="I74" s="247" t="s">
        <v>330</v>
      </c>
      <c r="J74" s="247" t="s">
        <v>331</v>
      </c>
      <c r="K74" s="249" t="s">
        <v>313</v>
      </c>
      <c r="L74" s="251" t="s">
        <v>310</v>
      </c>
      <c r="M74" s="252" t="s">
        <v>310</v>
      </c>
      <c r="N74" s="253">
        <v>50914.32021</v>
      </c>
      <c r="O74" s="254">
        <v>9998.660453</v>
      </c>
      <c r="P74" s="255">
        <v>509075000</v>
      </c>
    </row>
    <row r="75" spans="1:16" ht="15">
      <c r="A75" s="244" t="s">
        <v>329</v>
      </c>
      <c r="B75" s="245"/>
      <c r="C75" s="244" t="s">
        <v>329</v>
      </c>
      <c r="D75" s="246" t="s">
        <v>329</v>
      </c>
      <c r="E75" s="247" t="s">
        <v>319</v>
      </c>
      <c r="F75" s="248" t="s">
        <v>306</v>
      </c>
      <c r="G75" s="249" t="s">
        <v>22</v>
      </c>
      <c r="H75" s="250">
        <v>1358</v>
      </c>
      <c r="I75" s="247" t="s">
        <v>327</v>
      </c>
      <c r="J75" s="247" t="s">
        <v>328</v>
      </c>
      <c r="K75" s="249" t="s">
        <v>309</v>
      </c>
      <c r="L75" s="251" t="s">
        <v>310</v>
      </c>
      <c r="M75" s="252" t="s">
        <v>310</v>
      </c>
      <c r="N75" s="253">
        <v>19016.581611</v>
      </c>
      <c r="O75" s="254">
        <v>10000</v>
      </c>
      <c r="P75" s="255">
        <v>190165816.11</v>
      </c>
    </row>
    <row r="76" spans="1:16" ht="15">
      <c r="A76" s="244" t="s">
        <v>329</v>
      </c>
      <c r="B76" s="245"/>
      <c r="C76" s="244" t="s">
        <v>329</v>
      </c>
      <c r="D76" s="246" t="s">
        <v>329</v>
      </c>
      <c r="E76" s="247" t="s">
        <v>319</v>
      </c>
      <c r="F76" s="248" t="s">
        <v>306</v>
      </c>
      <c r="G76" s="249" t="s">
        <v>22</v>
      </c>
      <c r="H76" s="250">
        <v>1366</v>
      </c>
      <c r="I76" s="247" t="s">
        <v>330</v>
      </c>
      <c r="J76" s="247" t="s">
        <v>331</v>
      </c>
      <c r="K76" s="249" t="s">
        <v>313</v>
      </c>
      <c r="L76" s="251" t="s">
        <v>310</v>
      </c>
      <c r="M76" s="252" t="s">
        <v>310</v>
      </c>
      <c r="N76" s="253">
        <v>19009.546417</v>
      </c>
      <c r="O76" s="254">
        <v>9998.660454</v>
      </c>
      <c r="P76" s="255">
        <v>190070000</v>
      </c>
    </row>
    <row r="77" spans="1:16" ht="15">
      <c r="A77" s="244" t="s">
        <v>332</v>
      </c>
      <c r="B77" s="245"/>
      <c r="C77" s="244" t="s">
        <v>332</v>
      </c>
      <c r="D77" s="246" t="s">
        <v>332</v>
      </c>
      <c r="E77" s="247" t="s">
        <v>305</v>
      </c>
      <c r="F77" s="248" t="s">
        <v>306</v>
      </c>
      <c r="G77" s="249" t="s">
        <v>22</v>
      </c>
      <c r="H77" s="250">
        <v>1366</v>
      </c>
      <c r="I77" s="247" t="s">
        <v>330</v>
      </c>
      <c r="J77" s="247" t="s">
        <v>331</v>
      </c>
      <c r="K77" s="249" t="s">
        <v>309</v>
      </c>
      <c r="L77" s="251" t="s">
        <v>310</v>
      </c>
      <c r="M77" s="252" t="s">
        <v>310</v>
      </c>
      <c r="N77" s="253">
        <v>81917.582728</v>
      </c>
      <c r="O77" s="254">
        <v>10000</v>
      </c>
      <c r="P77" s="255">
        <v>819175827.28</v>
      </c>
    </row>
    <row r="78" spans="1:16" ht="15">
      <c r="A78" s="244" t="s">
        <v>332</v>
      </c>
      <c r="B78" s="245"/>
      <c r="C78" s="244" t="s">
        <v>332</v>
      </c>
      <c r="D78" s="246" t="s">
        <v>332</v>
      </c>
      <c r="E78" s="247" t="s">
        <v>305</v>
      </c>
      <c r="F78" s="248" t="s">
        <v>306</v>
      </c>
      <c r="G78" s="249" t="s">
        <v>22</v>
      </c>
      <c r="H78" s="250">
        <v>1367</v>
      </c>
      <c r="I78" s="247" t="s">
        <v>333</v>
      </c>
      <c r="J78" s="247" t="s">
        <v>334</v>
      </c>
      <c r="K78" s="249" t="s">
        <v>313</v>
      </c>
      <c r="L78" s="251" t="s">
        <v>310</v>
      </c>
      <c r="M78" s="252" t="s">
        <v>310</v>
      </c>
      <c r="N78" s="253">
        <v>81926.599639</v>
      </c>
      <c r="O78" s="254">
        <v>9998.660453</v>
      </c>
      <c r="P78" s="255">
        <v>819156251.9</v>
      </c>
    </row>
    <row r="79" spans="1:16" ht="15">
      <c r="A79" s="244" t="s">
        <v>332</v>
      </c>
      <c r="B79" s="245"/>
      <c r="C79" s="244" t="s">
        <v>332</v>
      </c>
      <c r="D79" s="246" t="s">
        <v>332</v>
      </c>
      <c r="E79" s="247" t="s">
        <v>314</v>
      </c>
      <c r="F79" s="248" t="s">
        <v>306</v>
      </c>
      <c r="G79" s="249" t="s">
        <v>22</v>
      </c>
      <c r="H79" s="250">
        <v>1366</v>
      </c>
      <c r="I79" s="247" t="s">
        <v>330</v>
      </c>
      <c r="J79" s="247" t="s">
        <v>331</v>
      </c>
      <c r="K79" s="249" t="s">
        <v>309</v>
      </c>
      <c r="L79" s="251" t="s">
        <v>310</v>
      </c>
      <c r="M79" s="252" t="s">
        <v>310</v>
      </c>
      <c r="N79" s="253">
        <v>72878.778154</v>
      </c>
      <c r="O79" s="254">
        <v>10000</v>
      </c>
      <c r="P79" s="255">
        <v>728787781.54</v>
      </c>
    </row>
    <row r="80" spans="1:16" ht="15">
      <c r="A80" s="244" t="s">
        <v>332</v>
      </c>
      <c r="B80" s="245"/>
      <c r="C80" s="244" t="s">
        <v>332</v>
      </c>
      <c r="D80" s="246" t="s">
        <v>332</v>
      </c>
      <c r="E80" s="247" t="s">
        <v>314</v>
      </c>
      <c r="F80" s="248" t="s">
        <v>306</v>
      </c>
      <c r="G80" s="249" t="s">
        <v>22</v>
      </c>
      <c r="H80" s="250">
        <v>1367</v>
      </c>
      <c r="I80" s="247" t="s">
        <v>333</v>
      </c>
      <c r="J80" s="247" t="s">
        <v>334</v>
      </c>
      <c r="K80" s="249" t="s">
        <v>313</v>
      </c>
      <c r="L80" s="251" t="s">
        <v>310</v>
      </c>
      <c r="M80" s="252" t="s">
        <v>310</v>
      </c>
      <c r="N80" s="253">
        <v>72869.761244</v>
      </c>
      <c r="O80" s="254">
        <v>9998.660453</v>
      </c>
      <c r="P80" s="255">
        <v>728600000</v>
      </c>
    </row>
    <row r="81" spans="1:16" ht="15">
      <c r="A81" s="244" t="s">
        <v>332</v>
      </c>
      <c r="B81" s="245"/>
      <c r="C81" s="244" t="s">
        <v>332</v>
      </c>
      <c r="D81" s="246" t="s">
        <v>332</v>
      </c>
      <c r="E81" s="247" t="s">
        <v>315</v>
      </c>
      <c r="F81" s="248" t="s">
        <v>306</v>
      </c>
      <c r="G81" s="249" t="s">
        <v>22</v>
      </c>
      <c r="H81" s="250">
        <v>1366</v>
      </c>
      <c r="I81" s="247" t="s">
        <v>330</v>
      </c>
      <c r="J81" s="247" t="s">
        <v>331</v>
      </c>
      <c r="K81" s="249" t="s">
        <v>309</v>
      </c>
      <c r="L81" s="251" t="s">
        <v>310</v>
      </c>
      <c r="M81" s="252" t="s">
        <v>310</v>
      </c>
      <c r="N81" s="253">
        <v>43919.883273</v>
      </c>
      <c r="O81" s="254">
        <v>10000</v>
      </c>
      <c r="P81" s="255">
        <v>439198832.73</v>
      </c>
    </row>
    <row r="82" spans="1:16" ht="15">
      <c r="A82" s="244" t="s">
        <v>332</v>
      </c>
      <c r="B82" s="245"/>
      <c r="C82" s="244" t="s">
        <v>332</v>
      </c>
      <c r="D82" s="246" t="s">
        <v>332</v>
      </c>
      <c r="E82" s="247" t="s">
        <v>315</v>
      </c>
      <c r="F82" s="248" t="s">
        <v>306</v>
      </c>
      <c r="G82" s="249" t="s">
        <v>22</v>
      </c>
      <c r="H82" s="250">
        <v>1367</v>
      </c>
      <c r="I82" s="247" t="s">
        <v>333</v>
      </c>
      <c r="J82" s="247" t="s">
        <v>334</v>
      </c>
      <c r="K82" s="249" t="s">
        <v>313</v>
      </c>
      <c r="L82" s="251" t="s">
        <v>310</v>
      </c>
      <c r="M82" s="252" t="s">
        <v>310</v>
      </c>
      <c r="N82" s="253">
        <v>43919.883273</v>
      </c>
      <c r="O82" s="254">
        <v>9998.660453</v>
      </c>
      <c r="P82" s="255">
        <v>439140000</v>
      </c>
    </row>
    <row r="83" spans="1:16" ht="15">
      <c r="A83" s="244" t="s">
        <v>332</v>
      </c>
      <c r="B83" s="245"/>
      <c r="C83" s="244" t="s">
        <v>332</v>
      </c>
      <c r="D83" s="246" t="s">
        <v>332</v>
      </c>
      <c r="E83" s="247" t="s">
        <v>316</v>
      </c>
      <c r="F83" s="248" t="s">
        <v>306</v>
      </c>
      <c r="G83" s="249" t="s">
        <v>22</v>
      </c>
      <c r="H83" s="250">
        <v>1366</v>
      </c>
      <c r="I83" s="247" t="s">
        <v>330</v>
      </c>
      <c r="J83" s="247" t="s">
        <v>331</v>
      </c>
      <c r="K83" s="249" t="s">
        <v>309</v>
      </c>
      <c r="L83" s="251" t="s">
        <v>310</v>
      </c>
      <c r="M83" s="252" t="s">
        <v>310</v>
      </c>
      <c r="N83" s="253">
        <v>57171.158343</v>
      </c>
      <c r="O83" s="254">
        <v>10000</v>
      </c>
      <c r="P83" s="255">
        <v>571711583.43</v>
      </c>
    </row>
    <row r="84" spans="1:16" ht="15">
      <c r="A84" s="244" t="s">
        <v>332</v>
      </c>
      <c r="B84" s="245"/>
      <c r="C84" s="244" t="s">
        <v>332</v>
      </c>
      <c r="D84" s="246" t="s">
        <v>332</v>
      </c>
      <c r="E84" s="247" t="s">
        <v>316</v>
      </c>
      <c r="F84" s="248" t="s">
        <v>306</v>
      </c>
      <c r="G84" s="249" t="s">
        <v>22</v>
      </c>
      <c r="H84" s="250">
        <v>1367</v>
      </c>
      <c r="I84" s="247" t="s">
        <v>333</v>
      </c>
      <c r="J84" s="247" t="s">
        <v>334</v>
      </c>
      <c r="K84" s="249" t="s">
        <v>313</v>
      </c>
      <c r="L84" s="251" t="s">
        <v>310</v>
      </c>
      <c r="M84" s="252" t="s">
        <v>310</v>
      </c>
      <c r="N84" s="253">
        <v>57171.158343</v>
      </c>
      <c r="O84" s="254">
        <v>9998.660453</v>
      </c>
      <c r="P84" s="255">
        <v>571635000</v>
      </c>
    </row>
    <row r="85" spans="1:16" ht="15">
      <c r="A85" s="244" t="s">
        <v>332</v>
      </c>
      <c r="B85" s="245"/>
      <c r="C85" s="244" t="s">
        <v>332</v>
      </c>
      <c r="D85" s="246" t="s">
        <v>332</v>
      </c>
      <c r="E85" s="247" t="s">
        <v>317</v>
      </c>
      <c r="F85" s="248" t="s">
        <v>306</v>
      </c>
      <c r="G85" s="249" t="s">
        <v>22</v>
      </c>
      <c r="H85" s="250">
        <v>1366</v>
      </c>
      <c r="I85" s="247" t="s">
        <v>330</v>
      </c>
      <c r="J85" s="247" t="s">
        <v>331</v>
      </c>
      <c r="K85" s="249" t="s">
        <v>309</v>
      </c>
      <c r="L85" s="251" t="s">
        <v>310</v>
      </c>
      <c r="M85" s="252" t="s">
        <v>310</v>
      </c>
      <c r="N85" s="253">
        <v>9188.730873</v>
      </c>
      <c r="O85" s="254">
        <v>10000</v>
      </c>
      <c r="P85" s="255">
        <v>91887308.73</v>
      </c>
    </row>
    <row r="86" spans="1:16" ht="15">
      <c r="A86" s="244" t="s">
        <v>332</v>
      </c>
      <c r="B86" s="245"/>
      <c r="C86" s="244" t="s">
        <v>332</v>
      </c>
      <c r="D86" s="246" t="s">
        <v>332</v>
      </c>
      <c r="E86" s="247" t="s">
        <v>317</v>
      </c>
      <c r="F86" s="248" t="s">
        <v>306</v>
      </c>
      <c r="G86" s="249" t="s">
        <v>22</v>
      </c>
      <c r="H86" s="250">
        <v>1367</v>
      </c>
      <c r="I86" s="247" t="s">
        <v>333</v>
      </c>
      <c r="J86" s="247" t="s">
        <v>334</v>
      </c>
      <c r="K86" s="249" t="s">
        <v>313</v>
      </c>
      <c r="L86" s="251" t="s">
        <v>310</v>
      </c>
      <c r="M86" s="252" t="s">
        <v>310</v>
      </c>
      <c r="N86" s="253">
        <v>9188.730873</v>
      </c>
      <c r="O86" s="254">
        <v>9998.660454</v>
      </c>
      <c r="P86" s="255">
        <v>91875000</v>
      </c>
    </row>
    <row r="87" spans="1:16" ht="15">
      <c r="A87" s="244" t="s">
        <v>332</v>
      </c>
      <c r="B87" s="245"/>
      <c r="C87" s="244" t="s">
        <v>332</v>
      </c>
      <c r="D87" s="246" t="s">
        <v>332</v>
      </c>
      <c r="E87" s="247" t="s">
        <v>318</v>
      </c>
      <c r="F87" s="248" t="s">
        <v>306</v>
      </c>
      <c r="G87" s="249" t="s">
        <v>22</v>
      </c>
      <c r="H87" s="250">
        <v>1366</v>
      </c>
      <c r="I87" s="247" t="s">
        <v>330</v>
      </c>
      <c r="J87" s="247" t="s">
        <v>331</v>
      </c>
      <c r="K87" s="249" t="s">
        <v>309</v>
      </c>
      <c r="L87" s="251" t="s">
        <v>310</v>
      </c>
      <c r="M87" s="252" t="s">
        <v>310</v>
      </c>
      <c r="N87" s="253">
        <v>50914.32021</v>
      </c>
      <c r="O87" s="254">
        <v>10000</v>
      </c>
      <c r="P87" s="255">
        <v>509143202.1</v>
      </c>
    </row>
    <row r="88" spans="1:16" ht="15">
      <c r="A88" s="244" t="s">
        <v>332</v>
      </c>
      <c r="B88" s="245"/>
      <c r="C88" s="244" t="s">
        <v>332</v>
      </c>
      <c r="D88" s="246" t="s">
        <v>332</v>
      </c>
      <c r="E88" s="247" t="s">
        <v>318</v>
      </c>
      <c r="F88" s="248" t="s">
        <v>306</v>
      </c>
      <c r="G88" s="249" t="s">
        <v>22</v>
      </c>
      <c r="H88" s="250">
        <v>1367</v>
      </c>
      <c r="I88" s="247" t="s">
        <v>333</v>
      </c>
      <c r="J88" s="247" t="s">
        <v>334</v>
      </c>
      <c r="K88" s="249" t="s">
        <v>313</v>
      </c>
      <c r="L88" s="251" t="s">
        <v>310</v>
      </c>
      <c r="M88" s="252" t="s">
        <v>310</v>
      </c>
      <c r="N88" s="253">
        <v>50914.32021</v>
      </c>
      <c r="O88" s="254">
        <v>9998.660453</v>
      </c>
      <c r="P88" s="255">
        <v>509075000</v>
      </c>
    </row>
    <row r="89" spans="1:16" ht="15">
      <c r="A89" s="244" t="s">
        <v>332</v>
      </c>
      <c r="B89" s="245"/>
      <c r="C89" s="244" t="s">
        <v>332</v>
      </c>
      <c r="D89" s="246" t="s">
        <v>332</v>
      </c>
      <c r="E89" s="247" t="s">
        <v>319</v>
      </c>
      <c r="F89" s="248" t="s">
        <v>306</v>
      </c>
      <c r="G89" s="249" t="s">
        <v>22</v>
      </c>
      <c r="H89" s="250">
        <v>1366</v>
      </c>
      <c r="I89" s="247" t="s">
        <v>330</v>
      </c>
      <c r="J89" s="247" t="s">
        <v>331</v>
      </c>
      <c r="K89" s="249" t="s">
        <v>309</v>
      </c>
      <c r="L89" s="251" t="s">
        <v>310</v>
      </c>
      <c r="M89" s="252" t="s">
        <v>310</v>
      </c>
      <c r="N89" s="253">
        <v>19009.546417</v>
      </c>
      <c r="O89" s="254">
        <v>10000</v>
      </c>
      <c r="P89" s="255">
        <v>190095464.17</v>
      </c>
    </row>
    <row r="90" spans="1:16" ht="15">
      <c r="A90" s="244" t="s">
        <v>332</v>
      </c>
      <c r="B90" s="245"/>
      <c r="C90" s="244" t="s">
        <v>332</v>
      </c>
      <c r="D90" s="246" t="s">
        <v>332</v>
      </c>
      <c r="E90" s="247" t="s">
        <v>319</v>
      </c>
      <c r="F90" s="248" t="s">
        <v>306</v>
      </c>
      <c r="G90" s="249" t="s">
        <v>22</v>
      </c>
      <c r="H90" s="250">
        <v>1367</v>
      </c>
      <c r="I90" s="247" t="s">
        <v>333</v>
      </c>
      <c r="J90" s="247" t="s">
        <v>334</v>
      </c>
      <c r="K90" s="249" t="s">
        <v>313</v>
      </c>
      <c r="L90" s="251" t="s">
        <v>310</v>
      </c>
      <c r="M90" s="252" t="s">
        <v>310</v>
      </c>
      <c r="N90" s="253">
        <v>19009.546417</v>
      </c>
      <c r="O90" s="254">
        <v>9998.660454</v>
      </c>
      <c r="P90" s="255">
        <v>190070000</v>
      </c>
    </row>
    <row r="91" spans="1:16" ht="15">
      <c r="A91" s="244" t="s">
        <v>335</v>
      </c>
      <c r="B91" s="245"/>
      <c r="C91" s="244" t="s">
        <v>335</v>
      </c>
      <c r="D91" s="246" t="s">
        <v>335</v>
      </c>
      <c r="E91" s="247" t="s">
        <v>305</v>
      </c>
      <c r="F91" s="248" t="s">
        <v>306</v>
      </c>
      <c r="G91" s="249" t="s">
        <v>22</v>
      </c>
      <c r="H91" s="250">
        <v>1367</v>
      </c>
      <c r="I91" s="247" t="s">
        <v>333</v>
      </c>
      <c r="J91" s="247" t="s">
        <v>334</v>
      </c>
      <c r="K91" s="249" t="s">
        <v>309</v>
      </c>
      <c r="L91" s="251" t="s">
        <v>310</v>
      </c>
      <c r="M91" s="252" t="s">
        <v>310</v>
      </c>
      <c r="N91" s="253">
        <v>81926.599639</v>
      </c>
      <c r="O91" s="254">
        <v>10000</v>
      </c>
      <c r="P91" s="255">
        <v>819265996.39</v>
      </c>
    </row>
    <row r="92" spans="1:16" ht="15">
      <c r="A92" s="244" t="s">
        <v>335</v>
      </c>
      <c r="B92" s="245"/>
      <c r="C92" s="244" t="s">
        <v>335</v>
      </c>
      <c r="D92" s="246" t="s">
        <v>335</v>
      </c>
      <c r="E92" s="247" t="s">
        <v>305</v>
      </c>
      <c r="F92" s="248" t="s">
        <v>306</v>
      </c>
      <c r="G92" s="249" t="s">
        <v>22</v>
      </c>
      <c r="H92" s="250">
        <v>1368</v>
      </c>
      <c r="I92" s="247" t="s">
        <v>336</v>
      </c>
      <c r="J92" s="247" t="s">
        <v>337</v>
      </c>
      <c r="K92" s="249" t="s">
        <v>313</v>
      </c>
      <c r="L92" s="251" t="s">
        <v>310</v>
      </c>
      <c r="M92" s="252" t="s">
        <v>310</v>
      </c>
      <c r="N92" s="253">
        <v>81928.194133</v>
      </c>
      <c r="O92" s="254">
        <v>9998.723451</v>
      </c>
      <c r="P92" s="255">
        <v>819177356</v>
      </c>
    </row>
    <row r="93" spans="1:16" ht="15">
      <c r="A93" s="244" t="s">
        <v>335</v>
      </c>
      <c r="B93" s="245"/>
      <c r="C93" s="244" t="s">
        <v>335</v>
      </c>
      <c r="D93" s="246" t="s">
        <v>335</v>
      </c>
      <c r="E93" s="247" t="s">
        <v>314</v>
      </c>
      <c r="F93" s="248" t="s">
        <v>306</v>
      </c>
      <c r="G93" s="249" t="s">
        <v>22</v>
      </c>
      <c r="H93" s="250">
        <v>1367</v>
      </c>
      <c r="I93" s="247" t="s">
        <v>333</v>
      </c>
      <c r="J93" s="247" t="s">
        <v>334</v>
      </c>
      <c r="K93" s="249" t="s">
        <v>309</v>
      </c>
      <c r="L93" s="251" t="s">
        <v>310</v>
      </c>
      <c r="M93" s="252" t="s">
        <v>310</v>
      </c>
      <c r="N93" s="253">
        <v>72869.761244</v>
      </c>
      <c r="O93" s="254">
        <v>10000</v>
      </c>
      <c r="P93" s="255">
        <v>728697612.44</v>
      </c>
    </row>
    <row r="94" spans="1:16" ht="15">
      <c r="A94" s="244" t="s">
        <v>335</v>
      </c>
      <c r="B94" s="245"/>
      <c r="C94" s="244" t="s">
        <v>335</v>
      </c>
      <c r="D94" s="246" t="s">
        <v>335</v>
      </c>
      <c r="E94" s="247" t="s">
        <v>314</v>
      </c>
      <c r="F94" s="248" t="s">
        <v>306</v>
      </c>
      <c r="G94" s="249" t="s">
        <v>22</v>
      </c>
      <c r="H94" s="250">
        <v>1368</v>
      </c>
      <c r="I94" s="247" t="s">
        <v>336</v>
      </c>
      <c r="J94" s="247" t="s">
        <v>337</v>
      </c>
      <c r="K94" s="249" t="s">
        <v>313</v>
      </c>
      <c r="L94" s="251" t="s">
        <v>310</v>
      </c>
      <c r="M94" s="252" t="s">
        <v>310</v>
      </c>
      <c r="N94" s="253">
        <v>72869.30213</v>
      </c>
      <c r="O94" s="254">
        <v>9998.72345</v>
      </c>
      <c r="P94" s="255">
        <v>728600000</v>
      </c>
    </row>
    <row r="95" spans="1:16" ht="15">
      <c r="A95" s="244" t="s">
        <v>335</v>
      </c>
      <c r="B95" s="245"/>
      <c r="C95" s="244" t="s">
        <v>335</v>
      </c>
      <c r="D95" s="246" t="s">
        <v>335</v>
      </c>
      <c r="E95" s="247" t="s">
        <v>315</v>
      </c>
      <c r="F95" s="248" t="s">
        <v>306</v>
      </c>
      <c r="G95" s="249" t="s">
        <v>22</v>
      </c>
      <c r="H95" s="250">
        <v>1367</v>
      </c>
      <c r="I95" s="247" t="s">
        <v>333</v>
      </c>
      <c r="J95" s="247" t="s">
        <v>334</v>
      </c>
      <c r="K95" s="249" t="s">
        <v>309</v>
      </c>
      <c r="L95" s="251" t="s">
        <v>310</v>
      </c>
      <c r="M95" s="252" t="s">
        <v>310</v>
      </c>
      <c r="N95" s="253">
        <v>43919.883273</v>
      </c>
      <c r="O95" s="254">
        <v>10000</v>
      </c>
      <c r="P95" s="255">
        <v>439198832.73</v>
      </c>
    </row>
    <row r="96" spans="1:16" ht="15">
      <c r="A96" s="244" t="s">
        <v>335</v>
      </c>
      <c r="B96" s="245"/>
      <c r="C96" s="244" t="s">
        <v>335</v>
      </c>
      <c r="D96" s="246" t="s">
        <v>335</v>
      </c>
      <c r="E96" s="247" t="s">
        <v>315</v>
      </c>
      <c r="F96" s="248" t="s">
        <v>306</v>
      </c>
      <c r="G96" s="249" t="s">
        <v>22</v>
      </c>
      <c r="H96" s="250">
        <v>1368</v>
      </c>
      <c r="I96" s="247" t="s">
        <v>336</v>
      </c>
      <c r="J96" s="247" t="s">
        <v>337</v>
      </c>
      <c r="K96" s="249" t="s">
        <v>313</v>
      </c>
      <c r="L96" s="251" t="s">
        <v>310</v>
      </c>
      <c r="M96" s="252" t="s">
        <v>310</v>
      </c>
      <c r="N96" s="253">
        <v>43919.606555</v>
      </c>
      <c r="O96" s="254">
        <v>9998.723451</v>
      </c>
      <c r="P96" s="255">
        <v>439140000</v>
      </c>
    </row>
    <row r="97" spans="1:16" ht="15">
      <c r="A97" s="244" t="s">
        <v>335</v>
      </c>
      <c r="B97" s="245"/>
      <c r="C97" s="244" t="s">
        <v>335</v>
      </c>
      <c r="D97" s="246" t="s">
        <v>335</v>
      </c>
      <c r="E97" s="247" t="s">
        <v>316</v>
      </c>
      <c r="F97" s="248" t="s">
        <v>306</v>
      </c>
      <c r="G97" s="249" t="s">
        <v>22</v>
      </c>
      <c r="H97" s="250">
        <v>1367</v>
      </c>
      <c r="I97" s="247" t="s">
        <v>333</v>
      </c>
      <c r="J97" s="247" t="s">
        <v>334</v>
      </c>
      <c r="K97" s="249" t="s">
        <v>309</v>
      </c>
      <c r="L97" s="251" t="s">
        <v>310</v>
      </c>
      <c r="M97" s="252" t="s">
        <v>310</v>
      </c>
      <c r="N97" s="253">
        <v>57171.158343</v>
      </c>
      <c r="O97" s="254">
        <v>10000</v>
      </c>
      <c r="P97" s="255">
        <v>571711583.43</v>
      </c>
    </row>
    <row r="98" spans="1:16" ht="15">
      <c r="A98" s="244" t="s">
        <v>335</v>
      </c>
      <c r="B98" s="245"/>
      <c r="C98" s="244" t="s">
        <v>335</v>
      </c>
      <c r="D98" s="246" t="s">
        <v>335</v>
      </c>
      <c r="E98" s="247" t="s">
        <v>316</v>
      </c>
      <c r="F98" s="248" t="s">
        <v>306</v>
      </c>
      <c r="G98" s="249" t="s">
        <v>22</v>
      </c>
      <c r="H98" s="250">
        <v>1368</v>
      </c>
      <c r="I98" s="247" t="s">
        <v>336</v>
      </c>
      <c r="J98" s="247" t="s">
        <v>337</v>
      </c>
      <c r="K98" s="249" t="s">
        <v>313</v>
      </c>
      <c r="L98" s="251" t="s">
        <v>310</v>
      </c>
      <c r="M98" s="252" t="s">
        <v>310</v>
      </c>
      <c r="N98" s="253">
        <v>57170.798135</v>
      </c>
      <c r="O98" s="254">
        <v>9998.723451</v>
      </c>
      <c r="P98" s="255">
        <v>571635000</v>
      </c>
    </row>
    <row r="99" spans="1:16" ht="15">
      <c r="A99" s="244" t="s">
        <v>335</v>
      </c>
      <c r="B99" s="245"/>
      <c r="C99" s="244" t="s">
        <v>335</v>
      </c>
      <c r="D99" s="246" t="s">
        <v>335</v>
      </c>
      <c r="E99" s="247" t="s">
        <v>317</v>
      </c>
      <c r="F99" s="248" t="s">
        <v>306</v>
      </c>
      <c r="G99" s="249" t="s">
        <v>22</v>
      </c>
      <c r="H99" s="250">
        <v>1367</v>
      </c>
      <c r="I99" s="247" t="s">
        <v>333</v>
      </c>
      <c r="J99" s="247" t="s">
        <v>334</v>
      </c>
      <c r="K99" s="249" t="s">
        <v>309</v>
      </c>
      <c r="L99" s="251" t="s">
        <v>310</v>
      </c>
      <c r="M99" s="252" t="s">
        <v>310</v>
      </c>
      <c r="N99" s="253">
        <v>9188.730873</v>
      </c>
      <c r="O99" s="254">
        <v>10000</v>
      </c>
      <c r="P99" s="255">
        <v>91887308.73</v>
      </c>
    </row>
    <row r="100" spans="1:16" ht="15">
      <c r="A100" s="244" t="s">
        <v>335</v>
      </c>
      <c r="B100" s="245"/>
      <c r="C100" s="244" t="s">
        <v>335</v>
      </c>
      <c r="D100" s="246" t="s">
        <v>335</v>
      </c>
      <c r="E100" s="247" t="s">
        <v>317</v>
      </c>
      <c r="F100" s="248" t="s">
        <v>306</v>
      </c>
      <c r="G100" s="249" t="s">
        <v>22</v>
      </c>
      <c r="H100" s="250">
        <v>1368</v>
      </c>
      <c r="I100" s="247" t="s">
        <v>336</v>
      </c>
      <c r="J100" s="247" t="s">
        <v>337</v>
      </c>
      <c r="K100" s="249" t="s">
        <v>313</v>
      </c>
      <c r="L100" s="251" t="s">
        <v>310</v>
      </c>
      <c r="M100" s="252" t="s">
        <v>310</v>
      </c>
      <c r="N100" s="253">
        <v>9188.672979</v>
      </c>
      <c r="O100" s="254">
        <v>9998.723451</v>
      </c>
      <c r="P100" s="255">
        <v>91875000</v>
      </c>
    </row>
    <row r="101" spans="1:16" ht="15">
      <c r="A101" s="244" t="s">
        <v>335</v>
      </c>
      <c r="B101" s="245"/>
      <c r="C101" s="244" t="s">
        <v>335</v>
      </c>
      <c r="D101" s="246" t="s">
        <v>335</v>
      </c>
      <c r="E101" s="247" t="s">
        <v>318</v>
      </c>
      <c r="F101" s="248" t="s">
        <v>306</v>
      </c>
      <c r="G101" s="249" t="s">
        <v>22</v>
      </c>
      <c r="H101" s="250">
        <v>1367</v>
      </c>
      <c r="I101" s="247" t="s">
        <v>333</v>
      </c>
      <c r="J101" s="247" t="s">
        <v>334</v>
      </c>
      <c r="K101" s="249" t="s">
        <v>309</v>
      </c>
      <c r="L101" s="251" t="s">
        <v>310</v>
      </c>
      <c r="M101" s="252" t="s">
        <v>310</v>
      </c>
      <c r="N101" s="253">
        <v>50914.32021</v>
      </c>
      <c r="O101" s="254">
        <v>10000</v>
      </c>
      <c r="P101" s="255">
        <v>509143202.1</v>
      </c>
    </row>
    <row r="102" spans="1:16" ht="15">
      <c r="A102" s="244" t="s">
        <v>335</v>
      </c>
      <c r="B102" s="245"/>
      <c r="C102" s="244" t="s">
        <v>335</v>
      </c>
      <c r="D102" s="246" t="s">
        <v>335</v>
      </c>
      <c r="E102" s="247" t="s">
        <v>318</v>
      </c>
      <c r="F102" s="248" t="s">
        <v>306</v>
      </c>
      <c r="G102" s="249" t="s">
        <v>22</v>
      </c>
      <c r="H102" s="250">
        <v>1368</v>
      </c>
      <c r="I102" s="247" t="s">
        <v>336</v>
      </c>
      <c r="J102" s="247" t="s">
        <v>337</v>
      </c>
      <c r="K102" s="249" t="s">
        <v>313</v>
      </c>
      <c r="L102" s="251" t="s">
        <v>310</v>
      </c>
      <c r="M102" s="252" t="s">
        <v>310</v>
      </c>
      <c r="N102" s="253">
        <v>50913.999423</v>
      </c>
      <c r="O102" s="254">
        <v>9998.723451</v>
      </c>
      <c r="P102" s="255">
        <v>509075000</v>
      </c>
    </row>
    <row r="103" spans="1:16" ht="15">
      <c r="A103" s="244" t="s">
        <v>335</v>
      </c>
      <c r="B103" s="245"/>
      <c r="C103" s="244" t="s">
        <v>335</v>
      </c>
      <c r="D103" s="246" t="s">
        <v>335</v>
      </c>
      <c r="E103" s="247" t="s">
        <v>319</v>
      </c>
      <c r="F103" s="248" t="s">
        <v>306</v>
      </c>
      <c r="G103" s="249" t="s">
        <v>22</v>
      </c>
      <c r="H103" s="250">
        <v>1367</v>
      </c>
      <c r="I103" s="247" t="s">
        <v>333</v>
      </c>
      <c r="J103" s="247" t="s">
        <v>334</v>
      </c>
      <c r="K103" s="249" t="s">
        <v>309</v>
      </c>
      <c r="L103" s="251" t="s">
        <v>310</v>
      </c>
      <c r="M103" s="252" t="s">
        <v>310</v>
      </c>
      <c r="N103" s="253">
        <v>19009.546417</v>
      </c>
      <c r="O103" s="254">
        <v>10000</v>
      </c>
      <c r="P103" s="255">
        <v>190095464.17</v>
      </c>
    </row>
    <row r="104" spans="1:16" ht="15">
      <c r="A104" s="244" t="s">
        <v>335</v>
      </c>
      <c r="B104" s="245"/>
      <c r="C104" s="244" t="s">
        <v>335</v>
      </c>
      <c r="D104" s="246" t="s">
        <v>335</v>
      </c>
      <c r="E104" s="247" t="s">
        <v>319</v>
      </c>
      <c r="F104" s="248" t="s">
        <v>306</v>
      </c>
      <c r="G104" s="249" t="s">
        <v>22</v>
      </c>
      <c r="H104" s="250">
        <v>1368</v>
      </c>
      <c r="I104" s="247" t="s">
        <v>336</v>
      </c>
      <c r="J104" s="247" t="s">
        <v>337</v>
      </c>
      <c r="K104" s="249" t="s">
        <v>313</v>
      </c>
      <c r="L104" s="251" t="s">
        <v>310</v>
      </c>
      <c r="M104" s="252" t="s">
        <v>310</v>
      </c>
      <c r="N104" s="253">
        <v>19009.426647</v>
      </c>
      <c r="O104" s="254">
        <v>9998.723451</v>
      </c>
      <c r="P104" s="255">
        <v>190070000</v>
      </c>
    </row>
    <row r="105" spans="1:16" ht="15">
      <c r="A105" s="244" t="s">
        <v>338</v>
      </c>
      <c r="B105" s="245"/>
      <c r="C105" s="244" t="s">
        <v>338</v>
      </c>
      <c r="D105" s="246" t="s">
        <v>338</v>
      </c>
      <c r="E105" s="247" t="s">
        <v>305</v>
      </c>
      <c r="F105" s="248" t="s">
        <v>306</v>
      </c>
      <c r="G105" s="249" t="s">
        <v>22</v>
      </c>
      <c r="H105" s="250">
        <v>1368</v>
      </c>
      <c r="I105" s="247" t="s">
        <v>336</v>
      </c>
      <c r="J105" s="247" t="s">
        <v>337</v>
      </c>
      <c r="K105" s="249" t="s">
        <v>309</v>
      </c>
      <c r="L105" s="251" t="s">
        <v>310</v>
      </c>
      <c r="M105" s="252" t="s">
        <v>310</v>
      </c>
      <c r="N105" s="253">
        <v>81928.194133</v>
      </c>
      <c r="O105" s="254">
        <v>10000</v>
      </c>
      <c r="P105" s="255">
        <v>819281941.33</v>
      </c>
    </row>
    <row r="106" spans="1:16" ht="15">
      <c r="A106" s="244" t="s">
        <v>338</v>
      </c>
      <c r="B106" s="245"/>
      <c r="C106" s="244" t="s">
        <v>338</v>
      </c>
      <c r="D106" s="246" t="s">
        <v>338</v>
      </c>
      <c r="E106" s="247" t="s">
        <v>305</v>
      </c>
      <c r="F106" s="248" t="s">
        <v>306</v>
      </c>
      <c r="G106" s="249" t="s">
        <v>22</v>
      </c>
      <c r="H106" s="250">
        <v>1373</v>
      </c>
      <c r="I106" s="247" t="s">
        <v>339</v>
      </c>
      <c r="J106" s="247" t="s">
        <v>340</v>
      </c>
      <c r="K106" s="249" t="s">
        <v>313</v>
      </c>
      <c r="L106" s="251" t="s">
        <v>310</v>
      </c>
      <c r="M106" s="252" t="s">
        <v>310</v>
      </c>
      <c r="N106" s="253">
        <v>81937.728893</v>
      </c>
      <c r="O106" s="254">
        <v>9998.742624</v>
      </c>
      <c r="P106" s="255">
        <v>819274262.4</v>
      </c>
    </row>
    <row r="107" spans="1:16" ht="15">
      <c r="A107" s="244" t="s">
        <v>338</v>
      </c>
      <c r="B107" s="245"/>
      <c r="C107" s="244" t="s">
        <v>338</v>
      </c>
      <c r="D107" s="246" t="s">
        <v>338</v>
      </c>
      <c r="E107" s="247" t="s">
        <v>314</v>
      </c>
      <c r="F107" s="248" t="s">
        <v>306</v>
      </c>
      <c r="G107" s="249" t="s">
        <v>22</v>
      </c>
      <c r="H107" s="250">
        <v>1368</v>
      </c>
      <c r="I107" s="247" t="s">
        <v>336</v>
      </c>
      <c r="J107" s="247" t="s">
        <v>337</v>
      </c>
      <c r="K107" s="249" t="s">
        <v>309</v>
      </c>
      <c r="L107" s="251" t="s">
        <v>310</v>
      </c>
      <c r="M107" s="252" t="s">
        <v>310</v>
      </c>
      <c r="N107" s="253">
        <v>72869.30213</v>
      </c>
      <c r="O107" s="254">
        <v>10000</v>
      </c>
      <c r="P107" s="255">
        <v>728693021.3</v>
      </c>
    </row>
    <row r="108" spans="1:16" ht="15">
      <c r="A108" s="244" t="s">
        <v>338</v>
      </c>
      <c r="B108" s="245"/>
      <c r="C108" s="244" t="s">
        <v>338</v>
      </c>
      <c r="D108" s="246" t="s">
        <v>338</v>
      </c>
      <c r="E108" s="247" t="s">
        <v>314</v>
      </c>
      <c r="F108" s="248" t="s">
        <v>306</v>
      </c>
      <c r="G108" s="249" t="s">
        <v>22</v>
      </c>
      <c r="H108" s="250">
        <v>1373</v>
      </c>
      <c r="I108" s="247" t="s">
        <v>339</v>
      </c>
      <c r="J108" s="247" t="s">
        <v>340</v>
      </c>
      <c r="K108" s="249" t="s">
        <v>313</v>
      </c>
      <c r="L108" s="251" t="s">
        <v>310</v>
      </c>
      <c r="M108" s="252" t="s">
        <v>310</v>
      </c>
      <c r="N108" s="253">
        <v>54797.89117</v>
      </c>
      <c r="O108" s="254">
        <v>9998.745364</v>
      </c>
      <c r="P108" s="255">
        <v>547910160.3</v>
      </c>
    </row>
    <row r="109" spans="1:16" ht="15">
      <c r="A109" s="244" t="s">
        <v>338</v>
      </c>
      <c r="B109" s="245"/>
      <c r="C109" s="244" t="s">
        <v>338</v>
      </c>
      <c r="D109" s="246" t="s">
        <v>338</v>
      </c>
      <c r="E109" s="247" t="s">
        <v>314</v>
      </c>
      <c r="F109" s="248" t="s">
        <v>306</v>
      </c>
      <c r="G109" s="249" t="s">
        <v>22</v>
      </c>
      <c r="H109" s="250">
        <v>1373</v>
      </c>
      <c r="I109" s="247" t="s">
        <v>339</v>
      </c>
      <c r="J109" s="247" t="s">
        <v>340</v>
      </c>
      <c r="K109" s="249" t="s">
        <v>313</v>
      </c>
      <c r="L109" s="251" t="s">
        <v>310</v>
      </c>
      <c r="M109" s="252" t="s">
        <v>310</v>
      </c>
      <c r="N109" s="253">
        <v>18062.271107</v>
      </c>
      <c r="O109" s="254">
        <v>9998.742624</v>
      </c>
      <c r="P109" s="255">
        <v>180600000</v>
      </c>
    </row>
    <row r="110" spans="1:16" ht="15">
      <c r="A110" s="244" t="s">
        <v>338</v>
      </c>
      <c r="B110" s="245"/>
      <c r="C110" s="244" t="s">
        <v>338</v>
      </c>
      <c r="D110" s="246" t="s">
        <v>338</v>
      </c>
      <c r="E110" s="247" t="s">
        <v>315</v>
      </c>
      <c r="F110" s="248" t="s">
        <v>306</v>
      </c>
      <c r="G110" s="249" t="s">
        <v>22</v>
      </c>
      <c r="H110" s="250">
        <v>1368</v>
      </c>
      <c r="I110" s="247" t="s">
        <v>336</v>
      </c>
      <c r="J110" s="247" t="s">
        <v>337</v>
      </c>
      <c r="K110" s="249" t="s">
        <v>309</v>
      </c>
      <c r="L110" s="251" t="s">
        <v>310</v>
      </c>
      <c r="M110" s="252" t="s">
        <v>310</v>
      </c>
      <c r="N110" s="253">
        <v>43919.606555</v>
      </c>
      <c r="O110" s="254">
        <v>10000</v>
      </c>
      <c r="P110" s="255">
        <v>439196065.55</v>
      </c>
    </row>
    <row r="111" spans="1:16" ht="15">
      <c r="A111" s="244" t="s">
        <v>338</v>
      </c>
      <c r="B111" s="245"/>
      <c r="C111" s="244" t="s">
        <v>338</v>
      </c>
      <c r="D111" s="246" t="s">
        <v>338</v>
      </c>
      <c r="E111" s="247" t="s">
        <v>315</v>
      </c>
      <c r="F111" s="248" t="s">
        <v>306</v>
      </c>
      <c r="G111" s="249" t="s">
        <v>22</v>
      </c>
      <c r="H111" s="250">
        <v>1373</v>
      </c>
      <c r="I111" s="247" t="s">
        <v>339</v>
      </c>
      <c r="J111" s="247" t="s">
        <v>340</v>
      </c>
      <c r="K111" s="249" t="s">
        <v>313</v>
      </c>
      <c r="L111" s="251" t="s">
        <v>310</v>
      </c>
      <c r="M111" s="252" t="s">
        <v>310</v>
      </c>
      <c r="N111" s="253">
        <v>43919.510305</v>
      </c>
      <c r="O111" s="254">
        <v>9998.745363</v>
      </c>
      <c r="P111" s="255">
        <v>439140000</v>
      </c>
    </row>
    <row r="112" spans="1:16" ht="15">
      <c r="A112" s="244" t="s">
        <v>338</v>
      </c>
      <c r="B112" s="245"/>
      <c r="C112" s="244" t="s">
        <v>338</v>
      </c>
      <c r="D112" s="246" t="s">
        <v>338</v>
      </c>
      <c r="E112" s="247" t="s">
        <v>316</v>
      </c>
      <c r="F112" s="248" t="s">
        <v>306</v>
      </c>
      <c r="G112" s="249" t="s">
        <v>22</v>
      </c>
      <c r="H112" s="250">
        <v>1368</v>
      </c>
      <c r="I112" s="247" t="s">
        <v>336</v>
      </c>
      <c r="J112" s="247" t="s">
        <v>337</v>
      </c>
      <c r="K112" s="249" t="s">
        <v>309</v>
      </c>
      <c r="L112" s="251" t="s">
        <v>310</v>
      </c>
      <c r="M112" s="252" t="s">
        <v>310</v>
      </c>
      <c r="N112" s="253">
        <v>57170.798135</v>
      </c>
      <c r="O112" s="254">
        <v>10000</v>
      </c>
      <c r="P112" s="255">
        <v>571707981.35</v>
      </c>
    </row>
    <row r="113" spans="1:16" ht="15">
      <c r="A113" s="244" t="s">
        <v>338</v>
      </c>
      <c r="B113" s="245"/>
      <c r="C113" s="244" t="s">
        <v>338</v>
      </c>
      <c r="D113" s="246" t="s">
        <v>338</v>
      </c>
      <c r="E113" s="247" t="s">
        <v>316</v>
      </c>
      <c r="F113" s="248" t="s">
        <v>306</v>
      </c>
      <c r="G113" s="249" t="s">
        <v>22</v>
      </c>
      <c r="H113" s="250">
        <v>1373</v>
      </c>
      <c r="I113" s="247" t="s">
        <v>339</v>
      </c>
      <c r="J113" s="247" t="s">
        <v>340</v>
      </c>
      <c r="K113" s="249" t="s">
        <v>313</v>
      </c>
      <c r="L113" s="251" t="s">
        <v>310</v>
      </c>
      <c r="M113" s="252" t="s">
        <v>310</v>
      </c>
      <c r="N113" s="253">
        <v>57170.672845</v>
      </c>
      <c r="O113" s="254">
        <v>9998.745363</v>
      </c>
      <c r="P113" s="255">
        <v>571635000</v>
      </c>
    </row>
    <row r="114" spans="1:16" ht="15">
      <c r="A114" s="244" t="s">
        <v>338</v>
      </c>
      <c r="B114" s="245"/>
      <c r="C114" s="244" t="s">
        <v>338</v>
      </c>
      <c r="D114" s="246" t="s">
        <v>338</v>
      </c>
      <c r="E114" s="247" t="s">
        <v>317</v>
      </c>
      <c r="F114" s="248" t="s">
        <v>306</v>
      </c>
      <c r="G114" s="249" t="s">
        <v>22</v>
      </c>
      <c r="H114" s="250">
        <v>1368</v>
      </c>
      <c r="I114" s="247" t="s">
        <v>336</v>
      </c>
      <c r="J114" s="247" t="s">
        <v>337</v>
      </c>
      <c r="K114" s="249" t="s">
        <v>309</v>
      </c>
      <c r="L114" s="251" t="s">
        <v>310</v>
      </c>
      <c r="M114" s="252" t="s">
        <v>310</v>
      </c>
      <c r="N114" s="253">
        <v>9188.672979</v>
      </c>
      <c r="O114" s="254">
        <v>10000</v>
      </c>
      <c r="P114" s="255">
        <v>91886729.79</v>
      </c>
    </row>
    <row r="115" spans="1:16" ht="15">
      <c r="A115" s="244" t="s">
        <v>338</v>
      </c>
      <c r="B115" s="245"/>
      <c r="C115" s="244" t="s">
        <v>338</v>
      </c>
      <c r="D115" s="246" t="s">
        <v>338</v>
      </c>
      <c r="E115" s="247" t="s">
        <v>317</v>
      </c>
      <c r="F115" s="248" t="s">
        <v>306</v>
      </c>
      <c r="G115" s="249" t="s">
        <v>22</v>
      </c>
      <c r="H115" s="250">
        <v>1373</v>
      </c>
      <c r="I115" s="247" t="s">
        <v>339</v>
      </c>
      <c r="J115" s="247" t="s">
        <v>340</v>
      </c>
      <c r="K115" s="249" t="s">
        <v>313</v>
      </c>
      <c r="L115" s="251" t="s">
        <v>310</v>
      </c>
      <c r="M115" s="252" t="s">
        <v>310</v>
      </c>
      <c r="N115" s="253">
        <v>9188.652842</v>
      </c>
      <c r="O115" s="254">
        <v>9998.745363</v>
      </c>
      <c r="P115" s="255">
        <v>91875000</v>
      </c>
    </row>
    <row r="116" spans="1:16" ht="15">
      <c r="A116" s="244" t="s">
        <v>338</v>
      </c>
      <c r="B116" s="245"/>
      <c r="C116" s="244" t="s">
        <v>338</v>
      </c>
      <c r="D116" s="246" t="s">
        <v>338</v>
      </c>
      <c r="E116" s="247" t="s">
        <v>318</v>
      </c>
      <c r="F116" s="248" t="s">
        <v>306</v>
      </c>
      <c r="G116" s="249" t="s">
        <v>22</v>
      </c>
      <c r="H116" s="250">
        <v>1368</v>
      </c>
      <c r="I116" s="247" t="s">
        <v>336</v>
      </c>
      <c r="J116" s="247" t="s">
        <v>337</v>
      </c>
      <c r="K116" s="249" t="s">
        <v>309</v>
      </c>
      <c r="L116" s="251" t="s">
        <v>310</v>
      </c>
      <c r="M116" s="252" t="s">
        <v>310</v>
      </c>
      <c r="N116" s="253">
        <v>50913.999423</v>
      </c>
      <c r="O116" s="254">
        <v>10000</v>
      </c>
      <c r="P116" s="255">
        <v>509139994.23</v>
      </c>
    </row>
    <row r="117" spans="1:16" ht="15">
      <c r="A117" s="244" t="s">
        <v>338</v>
      </c>
      <c r="B117" s="245"/>
      <c r="C117" s="244" t="s">
        <v>338</v>
      </c>
      <c r="D117" s="246" t="s">
        <v>338</v>
      </c>
      <c r="E117" s="247" t="s">
        <v>318</v>
      </c>
      <c r="F117" s="248" t="s">
        <v>306</v>
      </c>
      <c r="G117" s="249" t="s">
        <v>22</v>
      </c>
      <c r="H117" s="250">
        <v>1373</v>
      </c>
      <c r="I117" s="247" t="s">
        <v>339</v>
      </c>
      <c r="J117" s="247" t="s">
        <v>340</v>
      </c>
      <c r="K117" s="249" t="s">
        <v>313</v>
      </c>
      <c r="L117" s="251" t="s">
        <v>310</v>
      </c>
      <c r="M117" s="252" t="s">
        <v>310</v>
      </c>
      <c r="N117" s="253">
        <v>50913.887845</v>
      </c>
      <c r="O117" s="254">
        <v>9998.745363</v>
      </c>
      <c r="P117" s="255">
        <v>509075000</v>
      </c>
    </row>
    <row r="118" spans="1:16" ht="15">
      <c r="A118" s="244" t="s">
        <v>338</v>
      </c>
      <c r="B118" s="245"/>
      <c r="C118" s="244" t="s">
        <v>338</v>
      </c>
      <c r="D118" s="246" t="s">
        <v>338</v>
      </c>
      <c r="E118" s="247" t="s">
        <v>319</v>
      </c>
      <c r="F118" s="248" t="s">
        <v>306</v>
      </c>
      <c r="G118" s="249" t="s">
        <v>22</v>
      </c>
      <c r="H118" s="250">
        <v>1368</v>
      </c>
      <c r="I118" s="247" t="s">
        <v>336</v>
      </c>
      <c r="J118" s="247" t="s">
        <v>337</v>
      </c>
      <c r="K118" s="249" t="s">
        <v>309</v>
      </c>
      <c r="L118" s="251" t="s">
        <v>310</v>
      </c>
      <c r="M118" s="252" t="s">
        <v>310</v>
      </c>
      <c r="N118" s="253">
        <v>19009.426647</v>
      </c>
      <c r="O118" s="254">
        <v>10000</v>
      </c>
      <c r="P118" s="255">
        <v>190094266.47</v>
      </c>
    </row>
    <row r="119" spans="1:16" ht="15">
      <c r="A119" s="244" t="s">
        <v>338</v>
      </c>
      <c r="B119" s="245"/>
      <c r="C119" s="244" t="s">
        <v>338</v>
      </c>
      <c r="D119" s="246" t="s">
        <v>338</v>
      </c>
      <c r="E119" s="247" t="s">
        <v>319</v>
      </c>
      <c r="F119" s="248" t="s">
        <v>306</v>
      </c>
      <c r="G119" s="249" t="s">
        <v>22</v>
      </c>
      <c r="H119" s="250">
        <v>1373</v>
      </c>
      <c r="I119" s="247" t="s">
        <v>339</v>
      </c>
      <c r="J119" s="247" t="s">
        <v>340</v>
      </c>
      <c r="K119" s="249" t="s">
        <v>313</v>
      </c>
      <c r="L119" s="251" t="s">
        <v>310</v>
      </c>
      <c r="M119" s="252" t="s">
        <v>310</v>
      </c>
      <c r="N119" s="253">
        <v>19009.384988</v>
      </c>
      <c r="O119" s="254">
        <v>9998.745363</v>
      </c>
      <c r="P119" s="255">
        <v>190070000</v>
      </c>
    </row>
    <row r="120" spans="1:16" ht="15">
      <c r="A120" s="244" t="s">
        <v>341</v>
      </c>
      <c r="B120" s="245"/>
      <c r="C120" s="244" t="s">
        <v>341</v>
      </c>
      <c r="D120" s="246" t="s">
        <v>341</v>
      </c>
      <c r="E120" s="247" t="s">
        <v>305</v>
      </c>
      <c r="F120" s="248" t="s">
        <v>306</v>
      </c>
      <c r="G120" s="249" t="s">
        <v>22</v>
      </c>
      <c r="H120" s="250">
        <v>1373</v>
      </c>
      <c r="I120" s="247" t="s">
        <v>339</v>
      </c>
      <c r="J120" s="247" t="s">
        <v>340</v>
      </c>
      <c r="K120" s="249" t="s">
        <v>309</v>
      </c>
      <c r="L120" s="251" t="s">
        <v>310</v>
      </c>
      <c r="M120" s="252" t="s">
        <v>310</v>
      </c>
      <c r="N120" s="253">
        <v>81937.728893</v>
      </c>
      <c r="O120" s="254">
        <v>10000</v>
      </c>
      <c r="P120" s="255">
        <v>819377288.93</v>
      </c>
    </row>
    <row r="121" spans="1:16" ht="15">
      <c r="A121" s="244" t="s">
        <v>341</v>
      </c>
      <c r="B121" s="245"/>
      <c r="C121" s="244" t="s">
        <v>341</v>
      </c>
      <c r="D121" s="246" t="s">
        <v>341</v>
      </c>
      <c r="E121" s="247" t="s">
        <v>305</v>
      </c>
      <c r="F121" s="248" t="s">
        <v>306</v>
      </c>
      <c r="G121" s="249" t="s">
        <v>22</v>
      </c>
      <c r="H121" s="250">
        <v>1374</v>
      </c>
      <c r="I121" s="247" t="s">
        <v>342</v>
      </c>
      <c r="J121" s="247" t="s">
        <v>343</v>
      </c>
      <c r="K121" s="249" t="s">
        <v>313</v>
      </c>
      <c r="L121" s="251" t="s">
        <v>310</v>
      </c>
      <c r="M121" s="252" t="s">
        <v>310</v>
      </c>
      <c r="N121" s="253">
        <v>81873.170296</v>
      </c>
      <c r="O121" s="254">
        <v>9996.154903</v>
      </c>
      <c r="P121" s="255">
        <v>818416892.7</v>
      </c>
    </row>
    <row r="122" spans="1:16" ht="15">
      <c r="A122" s="244" t="s">
        <v>341</v>
      </c>
      <c r="B122" s="245"/>
      <c r="C122" s="244" t="s">
        <v>341</v>
      </c>
      <c r="D122" s="246" t="s">
        <v>341</v>
      </c>
      <c r="E122" s="247" t="s">
        <v>314</v>
      </c>
      <c r="F122" s="248" t="s">
        <v>306</v>
      </c>
      <c r="G122" s="249" t="s">
        <v>22</v>
      </c>
      <c r="H122" s="250">
        <v>1373</v>
      </c>
      <c r="I122" s="247" t="s">
        <v>339</v>
      </c>
      <c r="J122" s="247" t="s">
        <v>340</v>
      </c>
      <c r="K122" s="249" t="s">
        <v>309</v>
      </c>
      <c r="L122" s="251" t="s">
        <v>310</v>
      </c>
      <c r="M122" s="252" t="s">
        <v>310</v>
      </c>
      <c r="N122" s="253">
        <v>72860.162277</v>
      </c>
      <c r="O122" s="254">
        <v>10000</v>
      </c>
      <c r="P122" s="255">
        <v>728601622.77</v>
      </c>
    </row>
    <row r="123" spans="1:16" ht="15">
      <c r="A123" s="244" t="s">
        <v>341</v>
      </c>
      <c r="B123" s="245"/>
      <c r="C123" s="244" t="s">
        <v>341</v>
      </c>
      <c r="D123" s="246" t="s">
        <v>341</v>
      </c>
      <c r="E123" s="247" t="s">
        <v>314</v>
      </c>
      <c r="F123" s="248" t="s">
        <v>306</v>
      </c>
      <c r="G123" s="249" t="s">
        <v>22</v>
      </c>
      <c r="H123" s="250">
        <v>1374</v>
      </c>
      <c r="I123" s="247" t="s">
        <v>342</v>
      </c>
      <c r="J123" s="247" t="s">
        <v>343</v>
      </c>
      <c r="K123" s="249" t="s">
        <v>313</v>
      </c>
      <c r="L123" s="251" t="s">
        <v>310</v>
      </c>
      <c r="M123" s="252" t="s">
        <v>310</v>
      </c>
      <c r="N123" s="253">
        <v>72878.0223</v>
      </c>
      <c r="O123" s="254">
        <v>9996.154904</v>
      </c>
      <c r="P123" s="255">
        <v>728500000</v>
      </c>
    </row>
    <row r="124" spans="1:16" ht="15">
      <c r="A124" s="244" t="s">
        <v>341</v>
      </c>
      <c r="B124" s="245"/>
      <c r="C124" s="244" t="s">
        <v>341</v>
      </c>
      <c r="D124" s="246" t="s">
        <v>341</v>
      </c>
      <c r="E124" s="247" t="s">
        <v>315</v>
      </c>
      <c r="F124" s="248" t="s">
        <v>306</v>
      </c>
      <c r="G124" s="249" t="s">
        <v>22</v>
      </c>
      <c r="H124" s="250">
        <v>1373</v>
      </c>
      <c r="I124" s="247" t="s">
        <v>339</v>
      </c>
      <c r="J124" s="247" t="s">
        <v>340</v>
      </c>
      <c r="K124" s="249" t="s">
        <v>309</v>
      </c>
      <c r="L124" s="251" t="s">
        <v>310</v>
      </c>
      <c r="M124" s="252" t="s">
        <v>310</v>
      </c>
      <c r="N124" s="253">
        <v>43919.510305</v>
      </c>
      <c r="O124" s="254">
        <v>10000</v>
      </c>
      <c r="P124" s="255">
        <v>439195103.05</v>
      </c>
    </row>
    <row r="125" spans="1:16" ht="15">
      <c r="A125" s="244" t="s">
        <v>341</v>
      </c>
      <c r="B125" s="245"/>
      <c r="C125" s="244" t="s">
        <v>341</v>
      </c>
      <c r="D125" s="246" t="s">
        <v>341</v>
      </c>
      <c r="E125" s="247" t="s">
        <v>315</v>
      </c>
      <c r="F125" s="248" t="s">
        <v>306</v>
      </c>
      <c r="G125" s="249" t="s">
        <v>22</v>
      </c>
      <c r="H125" s="250">
        <v>1374</v>
      </c>
      <c r="I125" s="247" t="s">
        <v>342</v>
      </c>
      <c r="J125" s="247" t="s">
        <v>343</v>
      </c>
      <c r="K125" s="249" t="s">
        <v>313</v>
      </c>
      <c r="L125" s="251" t="s">
        <v>310</v>
      </c>
      <c r="M125" s="252" t="s">
        <v>310</v>
      </c>
      <c r="N125" s="253">
        <v>43930.891851</v>
      </c>
      <c r="O125" s="254">
        <v>9996.154904</v>
      </c>
      <c r="P125" s="255">
        <v>439140000</v>
      </c>
    </row>
    <row r="126" spans="1:16" ht="15">
      <c r="A126" s="244" t="s">
        <v>341</v>
      </c>
      <c r="B126" s="245"/>
      <c r="C126" s="244" t="s">
        <v>341</v>
      </c>
      <c r="D126" s="246" t="s">
        <v>341</v>
      </c>
      <c r="E126" s="247" t="s">
        <v>316</v>
      </c>
      <c r="F126" s="248" t="s">
        <v>306</v>
      </c>
      <c r="G126" s="249" t="s">
        <v>22</v>
      </c>
      <c r="H126" s="250">
        <v>1373</v>
      </c>
      <c r="I126" s="247" t="s">
        <v>339</v>
      </c>
      <c r="J126" s="247" t="s">
        <v>340</v>
      </c>
      <c r="K126" s="249" t="s">
        <v>309</v>
      </c>
      <c r="L126" s="251" t="s">
        <v>310</v>
      </c>
      <c r="M126" s="252" t="s">
        <v>310</v>
      </c>
      <c r="N126" s="253">
        <v>57170.672845</v>
      </c>
      <c r="O126" s="254">
        <v>10000</v>
      </c>
      <c r="P126" s="255">
        <v>571706728.45</v>
      </c>
    </row>
    <row r="127" spans="1:16" ht="15">
      <c r="A127" s="244" t="s">
        <v>341</v>
      </c>
      <c r="B127" s="245"/>
      <c r="C127" s="244" t="s">
        <v>341</v>
      </c>
      <c r="D127" s="246" t="s">
        <v>341</v>
      </c>
      <c r="E127" s="247" t="s">
        <v>316</v>
      </c>
      <c r="F127" s="248" t="s">
        <v>306</v>
      </c>
      <c r="G127" s="249" t="s">
        <v>22</v>
      </c>
      <c r="H127" s="250">
        <v>1374</v>
      </c>
      <c r="I127" s="247" t="s">
        <v>342</v>
      </c>
      <c r="J127" s="247" t="s">
        <v>343</v>
      </c>
      <c r="K127" s="249" t="s">
        <v>313</v>
      </c>
      <c r="L127" s="251" t="s">
        <v>310</v>
      </c>
      <c r="M127" s="252" t="s">
        <v>310</v>
      </c>
      <c r="N127" s="253">
        <v>57185.488371</v>
      </c>
      <c r="O127" s="254">
        <v>9996.154904</v>
      </c>
      <c r="P127" s="255">
        <v>571635000</v>
      </c>
    </row>
    <row r="128" spans="1:16" ht="15">
      <c r="A128" s="244" t="s">
        <v>341</v>
      </c>
      <c r="B128" s="245"/>
      <c r="C128" s="244" t="s">
        <v>341</v>
      </c>
      <c r="D128" s="246" t="s">
        <v>341</v>
      </c>
      <c r="E128" s="247" t="s">
        <v>317</v>
      </c>
      <c r="F128" s="248" t="s">
        <v>306</v>
      </c>
      <c r="G128" s="249" t="s">
        <v>22</v>
      </c>
      <c r="H128" s="250">
        <v>1373</v>
      </c>
      <c r="I128" s="247" t="s">
        <v>339</v>
      </c>
      <c r="J128" s="247" t="s">
        <v>340</v>
      </c>
      <c r="K128" s="249" t="s">
        <v>309</v>
      </c>
      <c r="L128" s="251" t="s">
        <v>310</v>
      </c>
      <c r="M128" s="252" t="s">
        <v>310</v>
      </c>
      <c r="N128" s="253">
        <v>9188.652842</v>
      </c>
      <c r="O128" s="254">
        <v>10000</v>
      </c>
      <c r="P128" s="255">
        <v>91886528.42</v>
      </c>
    </row>
    <row r="129" spans="1:16" ht="15">
      <c r="A129" s="244" t="s">
        <v>341</v>
      </c>
      <c r="B129" s="245"/>
      <c r="C129" s="244" t="s">
        <v>341</v>
      </c>
      <c r="D129" s="246" t="s">
        <v>341</v>
      </c>
      <c r="E129" s="247" t="s">
        <v>317</v>
      </c>
      <c r="F129" s="248" t="s">
        <v>306</v>
      </c>
      <c r="G129" s="249" t="s">
        <v>22</v>
      </c>
      <c r="H129" s="250">
        <v>1374</v>
      </c>
      <c r="I129" s="247" t="s">
        <v>342</v>
      </c>
      <c r="J129" s="247" t="s">
        <v>343</v>
      </c>
      <c r="K129" s="249" t="s">
        <v>313</v>
      </c>
      <c r="L129" s="251" t="s">
        <v>310</v>
      </c>
      <c r="M129" s="252" t="s">
        <v>310</v>
      </c>
      <c r="N129" s="253">
        <v>9191.034041</v>
      </c>
      <c r="O129" s="254">
        <v>9996.154904</v>
      </c>
      <c r="P129" s="255">
        <v>91875000</v>
      </c>
    </row>
    <row r="130" spans="1:16" ht="15">
      <c r="A130" s="244" t="s">
        <v>341</v>
      </c>
      <c r="B130" s="245"/>
      <c r="C130" s="244" t="s">
        <v>341</v>
      </c>
      <c r="D130" s="246" t="s">
        <v>341</v>
      </c>
      <c r="E130" s="247" t="s">
        <v>318</v>
      </c>
      <c r="F130" s="248" t="s">
        <v>306</v>
      </c>
      <c r="G130" s="249" t="s">
        <v>22</v>
      </c>
      <c r="H130" s="250">
        <v>1373</v>
      </c>
      <c r="I130" s="247" t="s">
        <v>339</v>
      </c>
      <c r="J130" s="247" t="s">
        <v>340</v>
      </c>
      <c r="K130" s="249" t="s">
        <v>309</v>
      </c>
      <c r="L130" s="251" t="s">
        <v>310</v>
      </c>
      <c r="M130" s="252" t="s">
        <v>310</v>
      </c>
      <c r="N130" s="253">
        <v>50913.887845</v>
      </c>
      <c r="O130" s="254">
        <v>10000</v>
      </c>
      <c r="P130" s="255">
        <v>509138878.45</v>
      </c>
    </row>
    <row r="131" spans="1:16" ht="15">
      <c r="A131" s="244" t="s">
        <v>341</v>
      </c>
      <c r="B131" s="245"/>
      <c r="C131" s="244" t="s">
        <v>341</v>
      </c>
      <c r="D131" s="246" t="s">
        <v>341</v>
      </c>
      <c r="E131" s="247" t="s">
        <v>318</v>
      </c>
      <c r="F131" s="248" t="s">
        <v>306</v>
      </c>
      <c r="G131" s="249" t="s">
        <v>22</v>
      </c>
      <c r="H131" s="250">
        <v>1374</v>
      </c>
      <c r="I131" s="247" t="s">
        <v>342</v>
      </c>
      <c r="J131" s="247" t="s">
        <v>343</v>
      </c>
      <c r="K131" s="249" t="s">
        <v>313</v>
      </c>
      <c r="L131" s="251" t="s">
        <v>310</v>
      </c>
      <c r="M131" s="252" t="s">
        <v>310</v>
      </c>
      <c r="N131" s="253">
        <v>50927.081953</v>
      </c>
      <c r="O131" s="254">
        <v>9996.154904</v>
      </c>
      <c r="P131" s="255">
        <v>509075000</v>
      </c>
    </row>
    <row r="132" spans="1:16" ht="15">
      <c r="A132" s="244" t="s">
        <v>341</v>
      </c>
      <c r="B132" s="245"/>
      <c r="C132" s="244" t="s">
        <v>341</v>
      </c>
      <c r="D132" s="246" t="s">
        <v>341</v>
      </c>
      <c r="E132" s="247" t="s">
        <v>319</v>
      </c>
      <c r="F132" s="248" t="s">
        <v>306</v>
      </c>
      <c r="G132" s="249" t="s">
        <v>22</v>
      </c>
      <c r="H132" s="250">
        <v>1373</v>
      </c>
      <c r="I132" s="247" t="s">
        <v>339</v>
      </c>
      <c r="J132" s="247" t="s">
        <v>340</v>
      </c>
      <c r="K132" s="249" t="s">
        <v>309</v>
      </c>
      <c r="L132" s="251" t="s">
        <v>310</v>
      </c>
      <c r="M132" s="252" t="s">
        <v>310</v>
      </c>
      <c r="N132" s="253">
        <v>19009.384988</v>
      </c>
      <c r="O132" s="254">
        <v>10000</v>
      </c>
      <c r="P132" s="255">
        <v>190093849.88</v>
      </c>
    </row>
    <row r="133" spans="1:16" ht="15">
      <c r="A133" s="244" t="s">
        <v>341</v>
      </c>
      <c r="B133" s="245"/>
      <c r="C133" s="244" t="s">
        <v>341</v>
      </c>
      <c r="D133" s="246" t="s">
        <v>341</v>
      </c>
      <c r="E133" s="247" t="s">
        <v>319</v>
      </c>
      <c r="F133" s="248" t="s">
        <v>306</v>
      </c>
      <c r="G133" s="249" t="s">
        <v>22</v>
      </c>
      <c r="H133" s="250">
        <v>1374</v>
      </c>
      <c r="I133" s="247" t="s">
        <v>342</v>
      </c>
      <c r="J133" s="247" t="s">
        <v>343</v>
      </c>
      <c r="K133" s="249" t="s">
        <v>313</v>
      </c>
      <c r="L133" s="251" t="s">
        <v>310</v>
      </c>
      <c r="M133" s="252" t="s">
        <v>310</v>
      </c>
      <c r="N133" s="253">
        <v>19014.311186</v>
      </c>
      <c r="O133" s="254">
        <v>9996.154904</v>
      </c>
      <c r="P133" s="255">
        <v>190070000</v>
      </c>
    </row>
    <row r="134" spans="1:16" ht="15">
      <c r="A134" s="244" t="s">
        <v>344</v>
      </c>
      <c r="B134" s="245"/>
      <c r="C134" s="244" t="s">
        <v>344</v>
      </c>
      <c r="D134" s="246" t="s">
        <v>344</v>
      </c>
      <c r="E134" s="247" t="s">
        <v>305</v>
      </c>
      <c r="F134" s="248" t="s">
        <v>306</v>
      </c>
      <c r="G134" s="249" t="s">
        <v>22</v>
      </c>
      <c r="H134" s="250">
        <v>1374</v>
      </c>
      <c r="I134" s="247" t="s">
        <v>342</v>
      </c>
      <c r="J134" s="247" t="s">
        <v>343</v>
      </c>
      <c r="K134" s="249" t="s">
        <v>309</v>
      </c>
      <c r="L134" s="251" t="s">
        <v>310</v>
      </c>
      <c r="M134" s="252" t="s">
        <v>310</v>
      </c>
      <c r="N134" s="253">
        <v>81873.170296</v>
      </c>
      <c r="O134" s="254">
        <v>10000</v>
      </c>
      <c r="P134" s="255">
        <v>818731702.96</v>
      </c>
    </row>
    <row r="135" spans="1:16" ht="15">
      <c r="A135" s="244" t="s">
        <v>344</v>
      </c>
      <c r="B135" s="245"/>
      <c r="C135" s="244" t="s">
        <v>344</v>
      </c>
      <c r="D135" s="246" t="s">
        <v>344</v>
      </c>
      <c r="E135" s="247" t="s">
        <v>305</v>
      </c>
      <c r="F135" s="248" t="s">
        <v>306</v>
      </c>
      <c r="G135" s="249" t="s">
        <v>22</v>
      </c>
      <c r="H135" s="250">
        <v>1382</v>
      </c>
      <c r="I135" s="247" t="s">
        <v>345</v>
      </c>
      <c r="J135" s="247" t="s">
        <v>346</v>
      </c>
      <c r="K135" s="249" t="s">
        <v>313</v>
      </c>
      <c r="L135" s="251" t="s">
        <v>310</v>
      </c>
      <c r="M135" s="252" t="s">
        <v>310</v>
      </c>
      <c r="N135" s="253">
        <v>81936.600978</v>
      </c>
      <c r="O135" s="254">
        <v>9998.660454</v>
      </c>
      <c r="P135" s="255">
        <v>819256251.9</v>
      </c>
    </row>
    <row r="136" spans="1:16" ht="15">
      <c r="A136" s="244" t="s">
        <v>344</v>
      </c>
      <c r="B136" s="245"/>
      <c r="C136" s="244" t="s">
        <v>344</v>
      </c>
      <c r="D136" s="246" t="s">
        <v>344</v>
      </c>
      <c r="E136" s="247" t="s">
        <v>314</v>
      </c>
      <c r="F136" s="248" t="s">
        <v>306</v>
      </c>
      <c r="G136" s="249" t="s">
        <v>22</v>
      </c>
      <c r="H136" s="250">
        <v>1374</v>
      </c>
      <c r="I136" s="247" t="s">
        <v>342</v>
      </c>
      <c r="J136" s="247" t="s">
        <v>343</v>
      </c>
      <c r="K136" s="249" t="s">
        <v>309</v>
      </c>
      <c r="L136" s="251" t="s">
        <v>310</v>
      </c>
      <c r="M136" s="252" t="s">
        <v>310</v>
      </c>
      <c r="N136" s="253">
        <v>72878.0223</v>
      </c>
      <c r="O136" s="254">
        <v>10000</v>
      </c>
      <c r="P136" s="255">
        <v>728780223</v>
      </c>
    </row>
    <row r="137" spans="1:16" ht="15">
      <c r="A137" s="244" t="s">
        <v>344</v>
      </c>
      <c r="B137" s="245"/>
      <c r="C137" s="244" t="s">
        <v>344</v>
      </c>
      <c r="D137" s="246" t="s">
        <v>344</v>
      </c>
      <c r="E137" s="247" t="s">
        <v>314</v>
      </c>
      <c r="F137" s="248" t="s">
        <v>306</v>
      </c>
      <c r="G137" s="249" t="s">
        <v>22</v>
      </c>
      <c r="H137" s="250">
        <v>1382</v>
      </c>
      <c r="I137" s="247" t="s">
        <v>345</v>
      </c>
      <c r="J137" s="247" t="s">
        <v>346</v>
      </c>
      <c r="K137" s="249" t="s">
        <v>313</v>
      </c>
      <c r="L137" s="251" t="s">
        <v>310</v>
      </c>
      <c r="M137" s="252" t="s">
        <v>310</v>
      </c>
      <c r="N137" s="253">
        <v>72859.7599</v>
      </c>
      <c r="O137" s="254">
        <v>9998.660454</v>
      </c>
      <c r="P137" s="255">
        <v>728500000</v>
      </c>
    </row>
    <row r="138" spans="1:16" ht="15">
      <c r="A138" s="244" t="s">
        <v>344</v>
      </c>
      <c r="B138" s="245"/>
      <c r="C138" s="244" t="s">
        <v>344</v>
      </c>
      <c r="D138" s="246" t="s">
        <v>344</v>
      </c>
      <c r="E138" s="247" t="s">
        <v>315</v>
      </c>
      <c r="F138" s="248" t="s">
        <v>306</v>
      </c>
      <c r="G138" s="249" t="s">
        <v>22</v>
      </c>
      <c r="H138" s="250">
        <v>1374</v>
      </c>
      <c r="I138" s="247" t="s">
        <v>342</v>
      </c>
      <c r="J138" s="247" t="s">
        <v>343</v>
      </c>
      <c r="K138" s="249" t="s">
        <v>309</v>
      </c>
      <c r="L138" s="251" t="s">
        <v>310</v>
      </c>
      <c r="M138" s="252" t="s">
        <v>310</v>
      </c>
      <c r="N138" s="253">
        <v>43930.891851</v>
      </c>
      <c r="O138" s="254">
        <v>10000</v>
      </c>
      <c r="P138" s="255">
        <v>439308918.51</v>
      </c>
    </row>
    <row r="139" spans="1:16" ht="15">
      <c r="A139" s="244" t="s">
        <v>344</v>
      </c>
      <c r="B139" s="245"/>
      <c r="C139" s="244" t="s">
        <v>344</v>
      </c>
      <c r="D139" s="246" t="s">
        <v>344</v>
      </c>
      <c r="E139" s="247" t="s">
        <v>315</v>
      </c>
      <c r="F139" s="248" t="s">
        <v>306</v>
      </c>
      <c r="G139" s="249" t="s">
        <v>22</v>
      </c>
      <c r="H139" s="250">
        <v>1382</v>
      </c>
      <c r="I139" s="247" t="s">
        <v>345</v>
      </c>
      <c r="J139" s="247" t="s">
        <v>346</v>
      </c>
      <c r="K139" s="249" t="s">
        <v>313</v>
      </c>
      <c r="L139" s="251" t="s">
        <v>310</v>
      </c>
      <c r="M139" s="252" t="s">
        <v>310</v>
      </c>
      <c r="N139" s="253">
        <v>43919.883273</v>
      </c>
      <c r="O139" s="254">
        <v>9998.660453</v>
      </c>
      <c r="P139" s="255">
        <v>439140000</v>
      </c>
    </row>
    <row r="140" spans="1:16" ht="15">
      <c r="A140" s="244" t="s">
        <v>344</v>
      </c>
      <c r="B140" s="245"/>
      <c r="C140" s="244" t="s">
        <v>344</v>
      </c>
      <c r="D140" s="246" t="s">
        <v>344</v>
      </c>
      <c r="E140" s="247" t="s">
        <v>316</v>
      </c>
      <c r="F140" s="248" t="s">
        <v>306</v>
      </c>
      <c r="G140" s="249" t="s">
        <v>22</v>
      </c>
      <c r="H140" s="250">
        <v>1374</v>
      </c>
      <c r="I140" s="247" t="s">
        <v>342</v>
      </c>
      <c r="J140" s="247" t="s">
        <v>343</v>
      </c>
      <c r="K140" s="249" t="s">
        <v>309</v>
      </c>
      <c r="L140" s="251" t="s">
        <v>310</v>
      </c>
      <c r="M140" s="252" t="s">
        <v>310</v>
      </c>
      <c r="N140" s="253">
        <v>57185.488371</v>
      </c>
      <c r="O140" s="254">
        <v>10000</v>
      </c>
      <c r="P140" s="255">
        <v>571854883.71</v>
      </c>
    </row>
    <row r="141" spans="1:16" ht="15">
      <c r="A141" s="244" t="s">
        <v>344</v>
      </c>
      <c r="B141" s="245"/>
      <c r="C141" s="244" t="s">
        <v>344</v>
      </c>
      <c r="D141" s="246" t="s">
        <v>344</v>
      </c>
      <c r="E141" s="247" t="s">
        <v>316</v>
      </c>
      <c r="F141" s="248" t="s">
        <v>306</v>
      </c>
      <c r="G141" s="249" t="s">
        <v>22</v>
      </c>
      <c r="H141" s="250">
        <v>1382</v>
      </c>
      <c r="I141" s="247" t="s">
        <v>345</v>
      </c>
      <c r="J141" s="247" t="s">
        <v>346</v>
      </c>
      <c r="K141" s="249" t="s">
        <v>313</v>
      </c>
      <c r="L141" s="251" t="s">
        <v>310</v>
      </c>
      <c r="M141" s="252" t="s">
        <v>310</v>
      </c>
      <c r="N141" s="253">
        <v>57171.158343</v>
      </c>
      <c r="O141" s="254">
        <v>9998.660453</v>
      </c>
      <c r="P141" s="255">
        <v>571635000</v>
      </c>
    </row>
    <row r="142" spans="1:16" ht="15">
      <c r="A142" s="244" t="s">
        <v>344</v>
      </c>
      <c r="B142" s="245"/>
      <c r="C142" s="244" t="s">
        <v>344</v>
      </c>
      <c r="D142" s="246" t="s">
        <v>344</v>
      </c>
      <c r="E142" s="247" t="s">
        <v>317</v>
      </c>
      <c r="F142" s="248" t="s">
        <v>306</v>
      </c>
      <c r="G142" s="249" t="s">
        <v>22</v>
      </c>
      <c r="H142" s="250">
        <v>1374</v>
      </c>
      <c r="I142" s="247" t="s">
        <v>342</v>
      </c>
      <c r="J142" s="247" t="s">
        <v>343</v>
      </c>
      <c r="K142" s="249" t="s">
        <v>309</v>
      </c>
      <c r="L142" s="251" t="s">
        <v>310</v>
      </c>
      <c r="M142" s="252" t="s">
        <v>310</v>
      </c>
      <c r="N142" s="253">
        <v>9191.034041</v>
      </c>
      <c r="O142" s="254">
        <v>10000</v>
      </c>
      <c r="P142" s="255">
        <v>91910340.41</v>
      </c>
    </row>
    <row r="143" spans="1:16" ht="15">
      <c r="A143" s="244" t="s">
        <v>344</v>
      </c>
      <c r="B143" s="245"/>
      <c r="C143" s="244" t="s">
        <v>344</v>
      </c>
      <c r="D143" s="246" t="s">
        <v>344</v>
      </c>
      <c r="E143" s="247" t="s">
        <v>317</v>
      </c>
      <c r="F143" s="248" t="s">
        <v>306</v>
      </c>
      <c r="G143" s="249" t="s">
        <v>22</v>
      </c>
      <c r="H143" s="250">
        <v>1382</v>
      </c>
      <c r="I143" s="247" t="s">
        <v>345</v>
      </c>
      <c r="J143" s="247" t="s">
        <v>346</v>
      </c>
      <c r="K143" s="249" t="s">
        <v>313</v>
      </c>
      <c r="L143" s="251" t="s">
        <v>310</v>
      </c>
      <c r="M143" s="252" t="s">
        <v>310</v>
      </c>
      <c r="N143" s="253">
        <v>9188.730873</v>
      </c>
      <c r="O143" s="254">
        <v>9998.660454</v>
      </c>
      <c r="P143" s="255">
        <v>91875000</v>
      </c>
    </row>
    <row r="144" spans="1:16" ht="15">
      <c r="A144" s="244" t="s">
        <v>344</v>
      </c>
      <c r="B144" s="245"/>
      <c r="C144" s="244" t="s">
        <v>344</v>
      </c>
      <c r="D144" s="246" t="s">
        <v>344</v>
      </c>
      <c r="E144" s="247" t="s">
        <v>318</v>
      </c>
      <c r="F144" s="248" t="s">
        <v>306</v>
      </c>
      <c r="G144" s="249" t="s">
        <v>22</v>
      </c>
      <c r="H144" s="250">
        <v>1374</v>
      </c>
      <c r="I144" s="247" t="s">
        <v>342</v>
      </c>
      <c r="J144" s="247" t="s">
        <v>343</v>
      </c>
      <c r="K144" s="249" t="s">
        <v>309</v>
      </c>
      <c r="L144" s="251" t="s">
        <v>310</v>
      </c>
      <c r="M144" s="252" t="s">
        <v>310</v>
      </c>
      <c r="N144" s="253">
        <v>50927.081953</v>
      </c>
      <c r="O144" s="254">
        <v>10000</v>
      </c>
      <c r="P144" s="255">
        <v>509270819.53</v>
      </c>
    </row>
    <row r="145" spans="1:16" ht="15">
      <c r="A145" s="244" t="s">
        <v>344</v>
      </c>
      <c r="B145" s="245"/>
      <c r="C145" s="244" t="s">
        <v>344</v>
      </c>
      <c r="D145" s="246" t="s">
        <v>344</v>
      </c>
      <c r="E145" s="247" t="s">
        <v>318</v>
      </c>
      <c r="F145" s="248" t="s">
        <v>306</v>
      </c>
      <c r="G145" s="249" t="s">
        <v>22</v>
      </c>
      <c r="H145" s="250">
        <v>1382</v>
      </c>
      <c r="I145" s="247" t="s">
        <v>345</v>
      </c>
      <c r="J145" s="247" t="s">
        <v>346</v>
      </c>
      <c r="K145" s="249" t="s">
        <v>313</v>
      </c>
      <c r="L145" s="251" t="s">
        <v>310</v>
      </c>
      <c r="M145" s="252" t="s">
        <v>310</v>
      </c>
      <c r="N145" s="253">
        <v>50914.32021</v>
      </c>
      <c r="O145" s="254">
        <v>9998.660453</v>
      </c>
      <c r="P145" s="255">
        <v>509075000</v>
      </c>
    </row>
    <row r="146" spans="1:16" ht="15">
      <c r="A146" s="244" t="s">
        <v>344</v>
      </c>
      <c r="B146" s="245"/>
      <c r="C146" s="244" t="s">
        <v>344</v>
      </c>
      <c r="D146" s="246" t="s">
        <v>344</v>
      </c>
      <c r="E146" s="247" t="s">
        <v>319</v>
      </c>
      <c r="F146" s="248" t="s">
        <v>306</v>
      </c>
      <c r="G146" s="249" t="s">
        <v>22</v>
      </c>
      <c r="H146" s="250">
        <v>1374</v>
      </c>
      <c r="I146" s="247" t="s">
        <v>342</v>
      </c>
      <c r="J146" s="247" t="s">
        <v>343</v>
      </c>
      <c r="K146" s="249" t="s">
        <v>309</v>
      </c>
      <c r="L146" s="251" t="s">
        <v>310</v>
      </c>
      <c r="M146" s="252" t="s">
        <v>310</v>
      </c>
      <c r="N146" s="253">
        <v>19014.311186</v>
      </c>
      <c r="O146" s="254">
        <v>10000</v>
      </c>
      <c r="P146" s="255">
        <v>190143111.86</v>
      </c>
    </row>
    <row r="147" spans="1:16" ht="15">
      <c r="A147" s="244" t="s">
        <v>344</v>
      </c>
      <c r="B147" s="245"/>
      <c r="C147" s="244" t="s">
        <v>344</v>
      </c>
      <c r="D147" s="246" t="s">
        <v>344</v>
      </c>
      <c r="E147" s="247" t="s">
        <v>319</v>
      </c>
      <c r="F147" s="248" t="s">
        <v>306</v>
      </c>
      <c r="G147" s="249" t="s">
        <v>22</v>
      </c>
      <c r="H147" s="250">
        <v>1382</v>
      </c>
      <c r="I147" s="247" t="s">
        <v>345</v>
      </c>
      <c r="J147" s="247" t="s">
        <v>346</v>
      </c>
      <c r="K147" s="249" t="s">
        <v>313</v>
      </c>
      <c r="L147" s="251" t="s">
        <v>310</v>
      </c>
      <c r="M147" s="252" t="s">
        <v>310</v>
      </c>
      <c r="N147" s="253">
        <v>19009.546417</v>
      </c>
      <c r="O147" s="254">
        <v>9998.660454</v>
      </c>
      <c r="P147" s="255">
        <v>190070000</v>
      </c>
    </row>
    <row r="148" spans="1:16" ht="15">
      <c r="A148" s="244" t="s">
        <v>347</v>
      </c>
      <c r="B148" s="245"/>
      <c r="C148" s="244" t="s">
        <v>347</v>
      </c>
      <c r="D148" s="246" t="s">
        <v>347</v>
      </c>
      <c r="E148" s="247" t="s">
        <v>305</v>
      </c>
      <c r="F148" s="248" t="s">
        <v>306</v>
      </c>
      <c r="G148" s="249" t="s">
        <v>22</v>
      </c>
      <c r="H148" s="250">
        <v>1382</v>
      </c>
      <c r="I148" s="247" t="s">
        <v>345</v>
      </c>
      <c r="J148" s="247" t="s">
        <v>346</v>
      </c>
      <c r="K148" s="249" t="s">
        <v>309</v>
      </c>
      <c r="L148" s="251" t="s">
        <v>310</v>
      </c>
      <c r="M148" s="252" t="s">
        <v>310</v>
      </c>
      <c r="N148" s="253">
        <v>81936.600978</v>
      </c>
      <c r="O148" s="254">
        <v>10000</v>
      </c>
      <c r="P148" s="255">
        <v>819366009.78</v>
      </c>
    </row>
    <row r="149" spans="1:16" ht="15">
      <c r="A149" s="244" t="s">
        <v>347</v>
      </c>
      <c r="B149" s="245"/>
      <c r="C149" s="244" t="s">
        <v>347</v>
      </c>
      <c r="D149" s="246" t="s">
        <v>347</v>
      </c>
      <c r="E149" s="247" t="s">
        <v>305</v>
      </c>
      <c r="F149" s="248" t="s">
        <v>306</v>
      </c>
      <c r="G149" s="249" t="s">
        <v>22</v>
      </c>
      <c r="H149" s="250">
        <v>1383</v>
      </c>
      <c r="I149" s="247" t="s">
        <v>348</v>
      </c>
      <c r="J149" s="247" t="s">
        <v>349</v>
      </c>
      <c r="K149" s="249" t="s">
        <v>313</v>
      </c>
      <c r="L149" s="251" t="s">
        <v>310</v>
      </c>
      <c r="M149" s="252" t="s">
        <v>310</v>
      </c>
      <c r="N149" s="253">
        <v>81927.598918</v>
      </c>
      <c r="O149" s="254">
        <v>9998.671409</v>
      </c>
      <c r="P149" s="255">
        <v>819167140.9</v>
      </c>
    </row>
    <row r="150" spans="1:16" ht="15">
      <c r="A150" s="244" t="s">
        <v>347</v>
      </c>
      <c r="B150" s="245"/>
      <c r="C150" s="244" t="s">
        <v>347</v>
      </c>
      <c r="D150" s="246" t="s">
        <v>347</v>
      </c>
      <c r="E150" s="247" t="s">
        <v>314</v>
      </c>
      <c r="F150" s="248" t="s">
        <v>306</v>
      </c>
      <c r="G150" s="249" t="s">
        <v>22</v>
      </c>
      <c r="H150" s="250">
        <v>1382</v>
      </c>
      <c r="I150" s="247" t="s">
        <v>345</v>
      </c>
      <c r="J150" s="247" t="s">
        <v>346</v>
      </c>
      <c r="K150" s="249" t="s">
        <v>309</v>
      </c>
      <c r="L150" s="251" t="s">
        <v>310</v>
      </c>
      <c r="M150" s="252" t="s">
        <v>310</v>
      </c>
      <c r="N150" s="253">
        <v>72859.7599</v>
      </c>
      <c r="O150" s="254">
        <v>10000</v>
      </c>
      <c r="P150" s="255">
        <v>728597599</v>
      </c>
    </row>
    <row r="151" spans="1:16" ht="15">
      <c r="A151" s="244" t="s">
        <v>347</v>
      </c>
      <c r="B151" s="245"/>
      <c r="C151" s="244" t="s">
        <v>347</v>
      </c>
      <c r="D151" s="246" t="s">
        <v>347</v>
      </c>
      <c r="E151" s="247" t="s">
        <v>314</v>
      </c>
      <c r="F151" s="248" t="s">
        <v>306</v>
      </c>
      <c r="G151" s="249" t="s">
        <v>22</v>
      </c>
      <c r="H151" s="250">
        <v>1383</v>
      </c>
      <c r="I151" s="247" t="s">
        <v>348</v>
      </c>
      <c r="J151" s="247" t="s">
        <v>349</v>
      </c>
      <c r="K151" s="249" t="s">
        <v>313</v>
      </c>
      <c r="L151" s="251" t="s">
        <v>310</v>
      </c>
      <c r="M151" s="252" t="s">
        <v>310</v>
      </c>
      <c r="N151" s="253">
        <v>18072.401082</v>
      </c>
      <c r="O151" s="254">
        <v>9998.67141</v>
      </c>
      <c r="P151" s="255">
        <v>180700000</v>
      </c>
    </row>
    <row r="152" spans="1:16" ht="15">
      <c r="A152" s="244" t="s">
        <v>347</v>
      </c>
      <c r="B152" s="245"/>
      <c r="C152" s="244" t="s">
        <v>347</v>
      </c>
      <c r="D152" s="246" t="s">
        <v>347</v>
      </c>
      <c r="E152" s="247" t="s">
        <v>314</v>
      </c>
      <c r="F152" s="248" t="s">
        <v>306</v>
      </c>
      <c r="G152" s="249" t="s">
        <v>22</v>
      </c>
      <c r="H152" s="250">
        <v>1383</v>
      </c>
      <c r="I152" s="247" t="s">
        <v>348</v>
      </c>
      <c r="J152" s="247" t="s">
        <v>349</v>
      </c>
      <c r="K152" s="249" t="s">
        <v>313</v>
      </c>
      <c r="L152" s="251" t="s">
        <v>310</v>
      </c>
      <c r="M152" s="252" t="s">
        <v>310</v>
      </c>
      <c r="N152" s="253">
        <v>54796.36088</v>
      </c>
      <c r="O152" s="254">
        <v>9998.660455</v>
      </c>
      <c r="P152" s="255">
        <v>547890206.6</v>
      </c>
    </row>
    <row r="153" spans="1:16" ht="15">
      <c r="A153" s="244" t="s">
        <v>347</v>
      </c>
      <c r="B153" s="245"/>
      <c r="C153" s="244" t="s">
        <v>347</v>
      </c>
      <c r="D153" s="246" t="s">
        <v>347</v>
      </c>
      <c r="E153" s="247" t="s">
        <v>315</v>
      </c>
      <c r="F153" s="248" t="s">
        <v>306</v>
      </c>
      <c r="G153" s="249" t="s">
        <v>22</v>
      </c>
      <c r="H153" s="250">
        <v>1382</v>
      </c>
      <c r="I153" s="247" t="s">
        <v>345</v>
      </c>
      <c r="J153" s="247" t="s">
        <v>346</v>
      </c>
      <c r="K153" s="249" t="s">
        <v>309</v>
      </c>
      <c r="L153" s="251" t="s">
        <v>310</v>
      </c>
      <c r="M153" s="252" t="s">
        <v>310</v>
      </c>
      <c r="N153" s="253">
        <v>43919.883273</v>
      </c>
      <c r="O153" s="254">
        <v>10000</v>
      </c>
      <c r="P153" s="255">
        <v>439198832.73</v>
      </c>
    </row>
    <row r="154" spans="1:16" ht="15">
      <c r="A154" s="244" t="s">
        <v>347</v>
      </c>
      <c r="B154" s="245"/>
      <c r="C154" s="244" t="s">
        <v>347</v>
      </c>
      <c r="D154" s="246" t="s">
        <v>347</v>
      </c>
      <c r="E154" s="247" t="s">
        <v>315</v>
      </c>
      <c r="F154" s="248" t="s">
        <v>306</v>
      </c>
      <c r="G154" s="249" t="s">
        <v>22</v>
      </c>
      <c r="H154" s="250">
        <v>1383</v>
      </c>
      <c r="I154" s="247" t="s">
        <v>348</v>
      </c>
      <c r="J154" s="247" t="s">
        <v>349</v>
      </c>
      <c r="K154" s="249" t="s">
        <v>313</v>
      </c>
      <c r="L154" s="251" t="s">
        <v>310</v>
      </c>
      <c r="M154" s="252" t="s">
        <v>310</v>
      </c>
      <c r="N154" s="253">
        <v>43919.883273</v>
      </c>
      <c r="O154" s="254">
        <v>9998.660453</v>
      </c>
      <c r="P154" s="255">
        <v>439140000</v>
      </c>
    </row>
    <row r="155" spans="1:16" ht="15">
      <c r="A155" s="244" t="s">
        <v>347</v>
      </c>
      <c r="B155" s="245"/>
      <c r="C155" s="244" t="s">
        <v>347</v>
      </c>
      <c r="D155" s="246" t="s">
        <v>347</v>
      </c>
      <c r="E155" s="247" t="s">
        <v>316</v>
      </c>
      <c r="F155" s="248" t="s">
        <v>306</v>
      </c>
      <c r="G155" s="249" t="s">
        <v>22</v>
      </c>
      <c r="H155" s="250">
        <v>1382</v>
      </c>
      <c r="I155" s="247" t="s">
        <v>345</v>
      </c>
      <c r="J155" s="247" t="s">
        <v>346</v>
      </c>
      <c r="K155" s="249" t="s">
        <v>309</v>
      </c>
      <c r="L155" s="251" t="s">
        <v>310</v>
      </c>
      <c r="M155" s="252" t="s">
        <v>310</v>
      </c>
      <c r="N155" s="253">
        <v>57171.158343</v>
      </c>
      <c r="O155" s="254">
        <v>10000</v>
      </c>
      <c r="P155" s="255">
        <v>571711583.43</v>
      </c>
    </row>
    <row r="156" spans="1:16" ht="15">
      <c r="A156" s="244" t="s">
        <v>347</v>
      </c>
      <c r="B156" s="245"/>
      <c r="C156" s="244" t="s">
        <v>347</v>
      </c>
      <c r="D156" s="246" t="s">
        <v>347</v>
      </c>
      <c r="E156" s="247" t="s">
        <v>316</v>
      </c>
      <c r="F156" s="248" t="s">
        <v>306</v>
      </c>
      <c r="G156" s="249" t="s">
        <v>22</v>
      </c>
      <c r="H156" s="250">
        <v>1383</v>
      </c>
      <c r="I156" s="247" t="s">
        <v>348</v>
      </c>
      <c r="J156" s="247" t="s">
        <v>349</v>
      </c>
      <c r="K156" s="249" t="s">
        <v>313</v>
      </c>
      <c r="L156" s="251" t="s">
        <v>310</v>
      </c>
      <c r="M156" s="252" t="s">
        <v>310</v>
      </c>
      <c r="N156" s="253">
        <v>57171.158343</v>
      </c>
      <c r="O156" s="254">
        <v>9998.660453</v>
      </c>
      <c r="P156" s="255">
        <v>571635000</v>
      </c>
    </row>
    <row r="157" spans="1:16" ht="15">
      <c r="A157" s="244" t="s">
        <v>347</v>
      </c>
      <c r="B157" s="245"/>
      <c r="C157" s="244" t="s">
        <v>347</v>
      </c>
      <c r="D157" s="246" t="s">
        <v>347</v>
      </c>
      <c r="E157" s="247" t="s">
        <v>317</v>
      </c>
      <c r="F157" s="248" t="s">
        <v>306</v>
      </c>
      <c r="G157" s="249" t="s">
        <v>22</v>
      </c>
      <c r="H157" s="250">
        <v>1382</v>
      </c>
      <c r="I157" s="247" t="s">
        <v>345</v>
      </c>
      <c r="J157" s="247" t="s">
        <v>346</v>
      </c>
      <c r="K157" s="249" t="s">
        <v>309</v>
      </c>
      <c r="L157" s="251" t="s">
        <v>310</v>
      </c>
      <c r="M157" s="252" t="s">
        <v>310</v>
      </c>
      <c r="N157" s="253">
        <v>9188.730873</v>
      </c>
      <c r="O157" s="254">
        <v>10000</v>
      </c>
      <c r="P157" s="255">
        <v>91887308.73</v>
      </c>
    </row>
    <row r="158" spans="1:16" ht="15">
      <c r="A158" s="244" t="s">
        <v>347</v>
      </c>
      <c r="B158" s="245"/>
      <c r="C158" s="244" t="s">
        <v>347</v>
      </c>
      <c r="D158" s="246" t="s">
        <v>347</v>
      </c>
      <c r="E158" s="247" t="s">
        <v>317</v>
      </c>
      <c r="F158" s="248" t="s">
        <v>306</v>
      </c>
      <c r="G158" s="249" t="s">
        <v>22</v>
      </c>
      <c r="H158" s="250">
        <v>1383</v>
      </c>
      <c r="I158" s="247" t="s">
        <v>348</v>
      </c>
      <c r="J158" s="247" t="s">
        <v>349</v>
      </c>
      <c r="K158" s="249" t="s">
        <v>313</v>
      </c>
      <c r="L158" s="251" t="s">
        <v>310</v>
      </c>
      <c r="M158" s="252" t="s">
        <v>310</v>
      </c>
      <c r="N158" s="253">
        <v>9188.730873</v>
      </c>
      <c r="O158" s="254">
        <v>9998.660454</v>
      </c>
      <c r="P158" s="255">
        <v>91875000</v>
      </c>
    </row>
    <row r="159" spans="1:16" ht="15">
      <c r="A159" s="244" t="s">
        <v>347</v>
      </c>
      <c r="B159" s="245"/>
      <c r="C159" s="244" t="s">
        <v>347</v>
      </c>
      <c r="D159" s="246" t="s">
        <v>347</v>
      </c>
      <c r="E159" s="247" t="s">
        <v>318</v>
      </c>
      <c r="F159" s="248" t="s">
        <v>306</v>
      </c>
      <c r="G159" s="249" t="s">
        <v>22</v>
      </c>
      <c r="H159" s="250">
        <v>1382</v>
      </c>
      <c r="I159" s="247" t="s">
        <v>345</v>
      </c>
      <c r="J159" s="247" t="s">
        <v>346</v>
      </c>
      <c r="K159" s="249" t="s">
        <v>309</v>
      </c>
      <c r="L159" s="251" t="s">
        <v>310</v>
      </c>
      <c r="M159" s="252" t="s">
        <v>310</v>
      </c>
      <c r="N159" s="253">
        <v>50914.32021</v>
      </c>
      <c r="O159" s="254">
        <v>10000</v>
      </c>
      <c r="P159" s="255">
        <v>509143202.1</v>
      </c>
    </row>
    <row r="160" spans="1:16" ht="15">
      <c r="A160" s="244" t="s">
        <v>347</v>
      </c>
      <c r="B160" s="245"/>
      <c r="C160" s="244" t="s">
        <v>347</v>
      </c>
      <c r="D160" s="246" t="s">
        <v>347</v>
      </c>
      <c r="E160" s="247" t="s">
        <v>318</v>
      </c>
      <c r="F160" s="248" t="s">
        <v>306</v>
      </c>
      <c r="G160" s="249" t="s">
        <v>22</v>
      </c>
      <c r="H160" s="250">
        <v>1383</v>
      </c>
      <c r="I160" s="247" t="s">
        <v>348</v>
      </c>
      <c r="J160" s="247" t="s">
        <v>349</v>
      </c>
      <c r="K160" s="249" t="s">
        <v>313</v>
      </c>
      <c r="L160" s="251" t="s">
        <v>310</v>
      </c>
      <c r="M160" s="252" t="s">
        <v>310</v>
      </c>
      <c r="N160" s="253">
        <v>50914.32021</v>
      </c>
      <c r="O160" s="254">
        <v>9998.660453</v>
      </c>
      <c r="P160" s="255">
        <v>509075000</v>
      </c>
    </row>
    <row r="161" spans="1:16" ht="15">
      <c r="A161" s="244" t="s">
        <v>347</v>
      </c>
      <c r="B161" s="245"/>
      <c r="C161" s="244" t="s">
        <v>347</v>
      </c>
      <c r="D161" s="246" t="s">
        <v>347</v>
      </c>
      <c r="E161" s="247" t="s">
        <v>319</v>
      </c>
      <c r="F161" s="248" t="s">
        <v>306</v>
      </c>
      <c r="G161" s="249" t="s">
        <v>22</v>
      </c>
      <c r="H161" s="250">
        <v>1382</v>
      </c>
      <c r="I161" s="247" t="s">
        <v>345</v>
      </c>
      <c r="J161" s="247" t="s">
        <v>346</v>
      </c>
      <c r="K161" s="249" t="s">
        <v>309</v>
      </c>
      <c r="L161" s="251" t="s">
        <v>310</v>
      </c>
      <c r="M161" s="252" t="s">
        <v>310</v>
      </c>
      <c r="N161" s="253">
        <v>19009.546417</v>
      </c>
      <c r="O161" s="254">
        <v>10000</v>
      </c>
      <c r="P161" s="255">
        <v>190095464.17</v>
      </c>
    </row>
    <row r="162" spans="1:16" ht="15">
      <c r="A162" s="244" t="s">
        <v>347</v>
      </c>
      <c r="B162" s="245"/>
      <c r="C162" s="244" t="s">
        <v>347</v>
      </c>
      <c r="D162" s="246" t="s">
        <v>347</v>
      </c>
      <c r="E162" s="247" t="s">
        <v>319</v>
      </c>
      <c r="F162" s="248" t="s">
        <v>306</v>
      </c>
      <c r="G162" s="249" t="s">
        <v>22</v>
      </c>
      <c r="H162" s="250">
        <v>1383</v>
      </c>
      <c r="I162" s="247" t="s">
        <v>348</v>
      </c>
      <c r="J162" s="247" t="s">
        <v>349</v>
      </c>
      <c r="K162" s="249" t="s">
        <v>313</v>
      </c>
      <c r="L162" s="251" t="s">
        <v>310</v>
      </c>
      <c r="M162" s="252" t="s">
        <v>310</v>
      </c>
      <c r="N162" s="253">
        <v>19009.546417</v>
      </c>
      <c r="O162" s="254">
        <v>9998.660454</v>
      </c>
      <c r="P162" s="255">
        <v>190070000</v>
      </c>
    </row>
    <row r="163" spans="1:16" ht="15">
      <c r="A163" s="244" t="s">
        <v>350</v>
      </c>
      <c r="B163" s="245"/>
      <c r="C163" s="244" t="s">
        <v>350</v>
      </c>
      <c r="D163" s="246" t="s">
        <v>350</v>
      </c>
      <c r="E163" s="247" t="s">
        <v>305</v>
      </c>
      <c r="F163" s="248" t="s">
        <v>306</v>
      </c>
      <c r="G163" s="249" t="s">
        <v>22</v>
      </c>
      <c r="H163" s="250">
        <v>1383</v>
      </c>
      <c r="I163" s="247" t="s">
        <v>348</v>
      </c>
      <c r="J163" s="247" t="s">
        <v>349</v>
      </c>
      <c r="K163" s="249" t="s">
        <v>309</v>
      </c>
      <c r="L163" s="251" t="s">
        <v>310</v>
      </c>
      <c r="M163" s="252" t="s">
        <v>310</v>
      </c>
      <c r="N163" s="253">
        <v>81927.598918</v>
      </c>
      <c r="O163" s="254">
        <v>10000</v>
      </c>
      <c r="P163" s="255">
        <v>819275989.18</v>
      </c>
    </row>
    <row r="164" spans="1:16" ht="15">
      <c r="A164" s="244" t="s">
        <v>350</v>
      </c>
      <c r="B164" s="245"/>
      <c r="C164" s="244" t="s">
        <v>350</v>
      </c>
      <c r="D164" s="246" t="s">
        <v>350</v>
      </c>
      <c r="E164" s="247" t="s">
        <v>305</v>
      </c>
      <c r="F164" s="248" t="s">
        <v>306</v>
      </c>
      <c r="G164" s="249" t="s">
        <v>22</v>
      </c>
      <c r="H164" s="250">
        <v>1384</v>
      </c>
      <c r="I164" s="247" t="s">
        <v>351</v>
      </c>
      <c r="J164" s="247" t="s">
        <v>352</v>
      </c>
      <c r="K164" s="249" t="s">
        <v>313</v>
      </c>
      <c r="L164" s="251" t="s">
        <v>310</v>
      </c>
      <c r="M164" s="252" t="s">
        <v>310</v>
      </c>
      <c r="N164" s="253">
        <v>930.011493</v>
      </c>
      <c r="O164" s="254">
        <v>9998.66593</v>
      </c>
      <c r="P164" s="255">
        <v>9298874.23</v>
      </c>
    </row>
    <row r="165" spans="1:16" ht="15">
      <c r="A165" s="244" t="s">
        <v>350</v>
      </c>
      <c r="B165" s="245"/>
      <c r="C165" s="244" t="s">
        <v>350</v>
      </c>
      <c r="D165" s="246" t="s">
        <v>350</v>
      </c>
      <c r="E165" s="247" t="s">
        <v>305</v>
      </c>
      <c r="F165" s="248" t="s">
        <v>306</v>
      </c>
      <c r="G165" s="249" t="s">
        <v>22</v>
      </c>
      <c r="H165" s="250">
        <v>1384</v>
      </c>
      <c r="I165" s="247" t="s">
        <v>351</v>
      </c>
      <c r="J165" s="247" t="s">
        <v>352</v>
      </c>
      <c r="K165" s="249" t="s">
        <v>313</v>
      </c>
      <c r="L165" s="251" t="s">
        <v>310</v>
      </c>
      <c r="M165" s="252" t="s">
        <v>310</v>
      </c>
      <c r="N165" s="253">
        <v>81008.562969</v>
      </c>
      <c r="O165" s="254">
        <v>9998.660453</v>
      </c>
      <c r="P165" s="255">
        <v>809977114.9</v>
      </c>
    </row>
    <row r="166" spans="1:16" ht="15">
      <c r="A166" s="244" t="s">
        <v>350</v>
      </c>
      <c r="B166" s="245"/>
      <c r="C166" s="244" t="s">
        <v>350</v>
      </c>
      <c r="D166" s="246" t="s">
        <v>350</v>
      </c>
      <c r="E166" s="247" t="s">
        <v>314</v>
      </c>
      <c r="F166" s="248" t="s">
        <v>306</v>
      </c>
      <c r="G166" s="249" t="s">
        <v>22</v>
      </c>
      <c r="H166" s="250">
        <v>1383</v>
      </c>
      <c r="I166" s="247" t="s">
        <v>348</v>
      </c>
      <c r="J166" s="247" t="s">
        <v>349</v>
      </c>
      <c r="K166" s="249" t="s">
        <v>309</v>
      </c>
      <c r="L166" s="251" t="s">
        <v>310</v>
      </c>
      <c r="M166" s="252" t="s">
        <v>310</v>
      </c>
      <c r="N166" s="253">
        <v>72868.761962</v>
      </c>
      <c r="O166" s="254">
        <v>10000</v>
      </c>
      <c r="P166" s="255">
        <v>728687619.62</v>
      </c>
    </row>
    <row r="167" spans="1:16" ht="15">
      <c r="A167" s="244" t="s">
        <v>350</v>
      </c>
      <c r="B167" s="245"/>
      <c r="C167" s="244" t="s">
        <v>350</v>
      </c>
      <c r="D167" s="246" t="s">
        <v>350</v>
      </c>
      <c r="E167" s="247" t="s">
        <v>314</v>
      </c>
      <c r="F167" s="248" t="s">
        <v>306</v>
      </c>
      <c r="G167" s="249" t="s">
        <v>22</v>
      </c>
      <c r="H167" s="250">
        <v>1384</v>
      </c>
      <c r="I167" s="247" t="s">
        <v>351</v>
      </c>
      <c r="J167" s="247" t="s">
        <v>352</v>
      </c>
      <c r="K167" s="249" t="s">
        <v>313</v>
      </c>
      <c r="L167" s="251" t="s">
        <v>310</v>
      </c>
      <c r="M167" s="252" t="s">
        <v>310</v>
      </c>
      <c r="N167" s="253">
        <v>72878.48445</v>
      </c>
      <c r="O167" s="254">
        <v>9998.665931</v>
      </c>
      <c r="P167" s="255">
        <v>728687619.6</v>
      </c>
    </row>
    <row r="168" spans="1:16" ht="15">
      <c r="A168" s="244" t="s">
        <v>350</v>
      </c>
      <c r="B168" s="245"/>
      <c r="C168" s="244" t="s">
        <v>350</v>
      </c>
      <c r="D168" s="246" t="s">
        <v>350</v>
      </c>
      <c r="E168" s="247" t="s">
        <v>315</v>
      </c>
      <c r="F168" s="248" t="s">
        <v>306</v>
      </c>
      <c r="G168" s="249" t="s">
        <v>22</v>
      </c>
      <c r="H168" s="250">
        <v>1383</v>
      </c>
      <c r="I168" s="247" t="s">
        <v>348</v>
      </c>
      <c r="J168" s="247" t="s">
        <v>349</v>
      </c>
      <c r="K168" s="249" t="s">
        <v>309</v>
      </c>
      <c r="L168" s="251" t="s">
        <v>310</v>
      </c>
      <c r="M168" s="252" t="s">
        <v>310</v>
      </c>
      <c r="N168" s="253">
        <v>43919.883273</v>
      </c>
      <c r="O168" s="254">
        <v>10000</v>
      </c>
      <c r="P168" s="255">
        <v>439198832.73</v>
      </c>
    </row>
    <row r="169" spans="1:16" ht="15">
      <c r="A169" s="244" t="s">
        <v>350</v>
      </c>
      <c r="B169" s="245"/>
      <c r="C169" s="244" t="s">
        <v>350</v>
      </c>
      <c r="D169" s="246" t="s">
        <v>350</v>
      </c>
      <c r="E169" s="247" t="s">
        <v>315</v>
      </c>
      <c r="F169" s="248" t="s">
        <v>306</v>
      </c>
      <c r="G169" s="249" t="s">
        <v>22</v>
      </c>
      <c r="H169" s="250">
        <v>1384</v>
      </c>
      <c r="I169" s="247" t="s">
        <v>351</v>
      </c>
      <c r="J169" s="247" t="s">
        <v>352</v>
      </c>
      <c r="K169" s="249" t="s">
        <v>313</v>
      </c>
      <c r="L169" s="251" t="s">
        <v>310</v>
      </c>
      <c r="M169" s="252" t="s">
        <v>310</v>
      </c>
      <c r="N169" s="253">
        <v>43915.858677</v>
      </c>
      <c r="O169" s="254">
        <v>9998.665931</v>
      </c>
      <c r="P169" s="255">
        <v>439100000</v>
      </c>
    </row>
    <row r="170" spans="1:16" ht="15">
      <c r="A170" s="244" t="s">
        <v>350</v>
      </c>
      <c r="B170" s="245"/>
      <c r="C170" s="244" t="s">
        <v>350</v>
      </c>
      <c r="D170" s="246" t="s">
        <v>350</v>
      </c>
      <c r="E170" s="247" t="s">
        <v>316</v>
      </c>
      <c r="F170" s="248" t="s">
        <v>306</v>
      </c>
      <c r="G170" s="249" t="s">
        <v>22</v>
      </c>
      <c r="H170" s="250">
        <v>1383</v>
      </c>
      <c r="I170" s="247" t="s">
        <v>348</v>
      </c>
      <c r="J170" s="247" t="s">
        <v>349</v>
      </c>
      <c r="K170" s="249" t="s">
        <v>309</v>
      </c>
      <c r="L170" s="251" t="s">
        <v>310</v>
      </c>
      <c r="M170" s="252" t="s">
        <v>310</v>
      </c>
      <c r="N170" s="253">
        <v>57171.158343</v>
      </c>
      <c r="O170" s="254">
        <v>10000</v>
      </c>
      <c r="P170" s="255">
        <v>571711583.43</v>
      </c>
    </row>
    <row r="171" spans="1:16" ht="15">
      <c r="A171" s="244" t="s">
        <v>350</v>
      </c>
      <c r="B171" s="245"/>
      <c r="C171" s="244" t="s">
        <v>350</v>
      </c>
      <c r="D171" s="246" t="s">
        <v>350</v>
      </c>
      <c r="E171" s="247" t="s">
        <v>316</v>
      </c>
      <c r="F171" s="248" t="s">
        <v>306</v>
      </c>
      <c r="G171" s="249" t="s">
        <v>22</v>
      </c>
      <c r="H171" s="250">
        <v>1384</v>
      </c>
      <c r="I171" s="247" t="s">
        <v>351</v>
      </c>
      <c r="J171" s="247" t="s">
        <v>352</v>
      </c>
      <c r="K171" s="249" t="s">
        <v>313</v>
      </c>
      <c r="L171" s="251" t="s">
        <v>310</v>
      </c>
      <c r="M171" s="252" t="s">
        <v>310</v>
      </c>
      <c r="N171" s="253">
        <v>57177.627888</v>
      </c>
      <c r="O171" s="254">
        <v>9998.665931</v>
      </c>
      <c r="P171" s="255">
        <v>571700000</v>
      </c>
    </row>
    <row r="172" spans="1:16" ht="15">
      <c r="A172" s="244" t="s">
        <v>350</v>
      </c>
      <c r="B172" s="245"/>
      <c r="C172" s="244" t="s">
        <v>350</v>
      </c>
      <c r="D172" s="246" t="s">
        <v>350</v>
      </c>
      <c r="E172" s="247" t="s">
        <v>317</v>
      </c>
      <c r="F172" s="248" t="s">
        <v>306</v>
      </c>
      <c r="G172" s="249" t="s">
        <v>22</v>
      </c>
      <c r="H172" s="250">
        <v>1383</v>
      </c>
      <c r="I172" s="247" t="s">
        <v>348</v>
      </c>
      <c r="J172" s="247" t="s">
        <v>349</v>
      </c>
      <c r="K172" s="249" t="s">
        <v>309</v>
      </c>
      <c r="L172" s="251" t="s">
        <v>310</v>
      </c>
      <c r="M172" s="252" t="s">
        <v>310</v>
      </c>
      <c r="N172" s="253">
        <v>9188.730873</v>
      </c>
      <c r="O172" s="254">
        <v>10000</v>
      </c>
      <c r="P172" s="255">
        <v>91887308.73</v>
      </c>
    </row>
    <row r="173" spans="1:16" ht="15">
      <c r="A173" s="244" t="s">
        <v>350</v>
      </c>
      <c r="B173" s="245"/>
      <c r="C173" s="244" t="s">
        <v>350</v>
      </c>
      <c r="D173" s="246" t="s">
        <v>350</v>
      </c>
      <c r="E173" s="247" t="s">
        <v>317</v>
      </c>
      <c r="F173" s="248" t="s">
        <v>306</v>
      </c>
      <c r="G173" s="249" t="s">
        <v>22</v>
      </c>
      <c r="H173" s="250">
        <v>1384</v>
      </c>
      <c r="I173" s="247" t="s">
        <v>351</v>
      </c>
      <c r="J173" s="247" t="s">
        <v>352</v>
      </c>
      <c r="K173" s="249" t="s">
        <v>313</v>
      </c>
      <c r="L173" s="251" t="s">
        <v>310</v>
      </c>
      <c r="M173" s="252" t="s">
        <v>310</v>
      </c>
      <c r="N173" s="253">
        <v>9181.224838</v>
      </c>
      <c r="O173" s="254">
        <v>9998.665932</v>
      </c>
      <c r="P173" s="255">
        <v>91800000</v>
      </c>
    </row>
    <row r="174" spans="1:16" ht="15">
      <c r="A174" s="244" t="s">
        <v>350</v>
      </c>
      <c r="B174" s="245"/>
      <c r="C174" s="244" t="s">
        <v>350</v>
      </c>
      <c r="D174" s="246" t="s">
        <v>350</v>
      </c>
      <c r="E174" s="247" t="s">
        <v>318</v>
      </c>
      <c r="F174" s="248" t="s">
        <v>306</v>
      </c>
      <c r="G174" s="249" t="s">
        <v>22</v>
      </c>
      <c r="H174" s="250">
        <v>1383</v>
      </c>
      <c r="I174" s="247" t="s">
        <v>348</v>
      </c>
      <c r="J174" s="247" t="s">
        <v>349</v>
      </c>
      <c r="K174" s="249" t="s">
        <v>309</v>
      </c>
      <c r="L174" s="251" t="s">
        <v>310</v>
      </c>
      <c r="M174" s="252" t="s">
        <v>310</v>
      </c>
      <c r="N174" s="253">
        <v>50914.32021</v>
      </c>
      <c r="O174" s="254">
        <v>10000</v>
      </c>
      <c r="P174" s="255">
        <v>509143202.1</v>
      </c>
    </row>
    <row r="175" spans="1:16" ht="15">
      <c r="A175" s="244" t="s">
        <v>350</v>
      </c>
      <c r="B175" s="245"/>
      <c r="C175" s="244" t="s">
        <v>350</v>
      </c>
      <c r="D175" s="246" t="s">
        <v>350</v>
      </c>
      <c r="E175" s="247" t="s">
        <v>318</v>
      </c>
      <c r="F175" s="248" t="s">
        <v>306</v>
      </c>
      <c r="G175" s="249" t="s">
        <v>22</v>
      </c>
      <c r="H175" s="250">
        <v>1384</v>
      </c>
      <c r="I175" s="247" t="s">
        <v>351</v>
      </c>
      <c r="J175" s="247" t="s">
        <v>352</v>
      </c>
      <c r="K175" s="249" t="s">
        <v>313</v>
      </c>
      <c r="L175" s="251" t="s">
        <v>310</v>
      </c>
      <c r="M175" s="252" t="s">
        <v>310</v>
      </c>
      <c r="N175" s="253">
        <v>50916.792649</v>
      </c>
      <c r="O175" s="254">
        <v>9998.665931</v>
      </c>
      <c r="P175" s="255">
        <v>509100000</v>
      </c>
    </row>
    <row r="176" spans="1:16" ht="15">
      <c r="A176" s="244" t="s">
        <v>350</v>
      </c>
      <c r="B176" s="245"/>
      <c r="C176" s="244" t="s">
        <v>350</v>
      </c>
      <c r="D176" s="246" t="s">
        <v>350</v>
      </c>
      <c r="E176" s="247" t="s">
        <v>319</v>
      </c>
      <c r="F176" s="248" t="s">
        <v>306</v>
      </c>
      <c r="G176" s="249" t="s">
        <v>22</v>
      </c>
      <c r="H176" s="250">
        <v>1383</v>
      </c>
      <c r="I176" s="247" t="s">
        <v>348</v>
      </c>
      <c r="J176" s="247" t="s">
        <v>349</v>
      </c>
      <c r="K176" s="249" t="s">
        <v>309</v>
      </c>
      <c r="L176" s="251" t="s">
        <v>310</v>
      </c>
      <c r="M176" s="252" t="s">
        <v>310</v>
      </c>
      <c r="N176" s="253">
        <v>19009.546417</v>
      </c>
      <c r="O176" s="254">
        <v>10000</v>
      </c>
      <c r="P176" s="255">
        <v>190095464.17</v>
      </c>
    </row>
    <row r="177" spans="1:16" ht="15">
      <c r="A177" s="244" t="s">
        <v>350</v>
      </c>
      <c r="B177" s="245"/>
      <c r="C177" s="244" t="s">
        <v>350</v>
      </c>
      <c r="D177" s="246" t="s">
        <v>350</v>
      </c>
      <c r="E177" s="247" t="s">
        <v>319</v>
      </c>
      <c r="F177" s="248" t="s">
        <v>306</v>
      </c>
      <c r="G177" s="249" t="s">
        <v>22</v>
      </c>
      <c r="H177" s="250">
        <v>1384</v>
      </c>
      <c r="I177" s="247" t="s">
        <v>351</v>
      </c>
      <c r="J177" s="247" t="s">
        <v>352</v>
      </c>
      <c r="K177" s="249" t="s">
        <v>313</v>
      </c>
      <c r="L177" s="251" t="s">
        <v>310</v>
      </c>
      <c r="M177" s="252" t="s">
        <v>310</v>
      </c>
      <c r="N177" s="253">
        <v>18991.437031</v>
      </c>
      <c r="O177" s="254">
        <v>9998.660454</v>
      </c>
      <c r="P177" s="255">
        <v>189888930.4</v>
      </c>
    </row>
    <row r="178" spans="1:16" ht="15">
      <c r="A178" s="244" t="s">
        <v>353</v>
      </c>
      <c r="B178" s="245"/>
      <c r="C178" s="244" t="s">
        <v>353</v>
      </c>
      <c r="D178" s="246" t="s">
        <v>353</v>
      </c>
      <c r="E178" s="247" t="s">
        <v>305</v>
      </c>
      <c r="F178" s="248" t="s">
        <v>306</v>
      </c>
      <c r="G178" s="249" t="s">
        <v>22</v>
      </c>
      <c r="H178" s="250">
        <v>1384</v>
      </c>
      <c r="I178" s="247" t="s">
        <v>351</v>
      </c>
      <c r="J178" s="247" t="s">
        <v>352</v>
      </c>
      <c r="K178" s="249" t="s">
        <v>309</v>
      </c>
      <c r="L178" s="251" t="s">
        <v>310</v>
      </c>
      <c r="M178" s="252" t="s">
        <v>310</v>
      </c>
      <c r="N178" s="253">
        <v>81938.574462</v>
      </c>
      <c r="O178" s="254">
        <v>10000</v>
      </c>
      <c r="P178" s="255">
        <v>819385744.62</v>
      </c>
    </row>
    <row r="179" spans="1:16" ht="15">
      <c r="A179" s="244" t="s">
        <v>353</v>
      </c>
      <c r="B179" s="245"/>
      <c r="C179" s="244" t="s">
        <v>353</v>
      </c>
      <c r="D179" s="246" t="s">
        <v>353</v>
      </c>
      <c r="E179" s="247" t="s">
        <v>305</v>
      </c>
      <c r="F179" s="248" t="s">
        <v>306</v>
      </c>
      <c r="G179" s="249" t="s">
        <v>22</v>
      </c>
      <c r="H179" s="250">
        <v>1427</v>
      </c>
      <c r="I179" s="247" t="s">
        <v>354</v>
      </c>
      <c r="J179" s="247" t="s">
        <v>355</v>
      </c>
      <c r="K179" s="249" t="s">
        <v>313</v>
      </c>
      <c r="L179" s="251" t="s">
        <v>310</v>
      </c>
      <c r="M179" s="252" t="s">
        <v>310</v>
      </c>
      <c r="N179" s="253">
        <v>51845.465597</v>
      </c>
      <c r="O179" s="254">
        <v>9998.660454</v>
      </c>
      <c r="P179" s="255">
        <v>518385206.6</v>
      </c>
    </row>
    <row r="180" spans="1:16" ht="15">
      <c r="A180" s="244" t="s">
        <v>353</v>
      </c>
      <c r="B180" s="245"/>
      <c r="C180" s="244" t="s">
        <v>353</v>
      </c>
      <c r="D180" s="246" t="s">
        <v>353</v>
      </c>
      <c r="E180" s="247" t="s">
        <v>305</v>
      </c>
      <c r="F180" s="248" t="s">
        <v>306</v>
      </c>
      <c r="G180" s="249" t="s">
        <v>22</v>
      </c>
      <c r="H180" s="250">
        <v>1427</v>
      </c>
      <c r="I180" s="247" t="s">
        <v>354</v>
      </c>
      <c r="J180" s="247" t="s">
        <v>355</v>
      </c>
      <c r="K180" s="249" t="s">
        <v>313</v>
      </c>
      <c r="L180" s="251" t="s">
        <v>310</v>
      </c>
      <c r="M180" s="252" t="s">
        <v>310</v>
      </c>
      <c r="N180" s="253">
        <v>30090.76937</v>
      </c>
      <c r="O180" s="254">
        <v>9998.679625</v>
      </c>
      <c r="P180" s="255">
        <v>300867962.6</v>
      </c>
    </row>
    <row r="181" spans="1:16" ht="15">
      <c r="A181" s="244" t="s">
        <v>353</v>
      </c>
      <c r="B181" s="245"/>
      <c r="C181" s="244" t="s">
        <v>353</v>
      </c>
      <c r="D181" s="246" t="s">
        <v>353</v>
      </c>
      <c r="E181" s="247" t="s">
        <v>314</v>
      </c>
      <c r="F181" s="248" t="s">
        <v>306</v>
      </c>
      <c r="G181" s="249" t="s">
        <v>22</v>
      </c>
      <c r="H181" s="250">
        <v>1384</v>
      </c>
      <c r="I181" s="247" t="s">
        <v>351</v>
      </c>
      <c r="J181" s="247" t="s">
        <v>352</v>
      </c>
      <c r="K181" s="249" t="s">
        <v>309</v>
      </c>
      <c r="L181" s="251" t="s">
        <v>310</v>
      </c>
      <c r="M181" s="252" t="s">
        <v>310</v>
      </c>
      <c r="N181" s="253">
        <v>72878.48445</v>
      </c>
      <c r="O181" s="254">
        <v>10000</v>
      </c>
      <c r="P181" s="255">
        <v>728784844.5</v>
      </c>
    </row>
    <row r="182" spans="1:16" ht="15">
      <c r="A182" s="244" t="s">
        <v>353</v>
      </c>
      <c r="B182" s="245"/>
      <c r="C182" s="244" t="s">
        <v>353</v>
      </c>
      <c r="D182" s="246" t="s">
        <v>353</v>
      </c>
      <c r="E182" s="247" t="s">
        <v>314</v>
      </c>
      <c r="F182" s="248" t="s">
        <v>306</v>
      </c>
      <c r="G182" s="249" t="s">
        <v>22</v>
      </c>
      <c r="H182" s="250">
        <v>1427</v>
      </c>
      <c r="I182" s="247" t="s">
        <v>354</v>
      </c>
      <c r="J182" s="247" t="s">
        <v>355</v>
      </c>
      <c r="K182" s="249" t="s">
        <v>313</v>
      </c>
      <c r="L182" s="251" t="s">
        <v>310</v>
      </c>
      <c r="M182" s="252" t="s">
        <v>310</v>
      </c>
      <c r="N182" s="253">
        <v>72879.76258</v>
      </c>
      <c r="O182" s="254">
        <v>9998.660454</v>
      </c>
      <c r="P182" s="255">
        <v>728700000</v>
      </c>
    </row>
    <row r="183" spans="1:16" ht="15">
      <c r="A183" s="244" t="s">
        <v>353</v>
      </c>
      <c r="B183" s="245"/>
      <c r="C183" s="244" t="s">
        <v>353</v>
      </c>
      <c r="D183" s="246" t="s">
        <v>353</v>
      </c>
      <c r="E183" s="247" t="s">
        <v>315</v>
      </c>
      <c r="F183" s="248" t="s">
        <v>306</v>
      </c>
      <c r="G183" s="249" t="s">
        <v>22</v>
      </c>
      <c r="H183" s="250">
        <v>1384</v>
      </c>
      <c r="I183" s="247" t="s">
        <v>351</v>
      </c>
      <c r="J183" s="247" t="s">
        <v>352</v>
      </c>
      <c r="K183" s="249" t="s">
        <v>309</v>
      </c>
      <c r="L183" s="251" t="s">
        <v>310</v>
      </c>
      <c r="M183" s="252" t="s">
        <v>310</v>
      </c>
      <c r="N183" s="253">
        <v>43915.858677</v>
      </c>
      <c r="O183" s="254">
        <v>10000</v>
      </c>
      <c r="P183" s="255">
        <v>439158586.77</v>
      </c>
    </row>
    <row r="184" spans="1:16" ht="15">
      <c r="A184" s="244" t="s">
        <v>353</v>
      </c>
      <c r="B184" s="245"/>
      <c r="C184" s="244" t="s">
        <v>353</v>
      </c>
      <c r="D184" s="246" t="s">
        <v>353</v>
      </c>
      <c r="E184" s="247" t="s">
        <v>315</v>
      </c>
      <c r="F184" s="248" t="s">
        <v>306</v>
      </c>
      <c r="G184" s="249" t="s">
        <v>22</v>
      </c>
      <c r="H184" s="250">
        <v>1427</v>
      </c>
      <c r="I184" s="247" t="s">
        <v>354</v>
      </c>
      <c r="J184" s="247" t="s">
        <v>355</v>
      </c>
      <c r="K184" s="249" t="s">
        <v>313</v>
      </c>
      <c r="L184" s="251" t="s">
        <v>310</v>
      </c>
      <c r="M184" s="252" t="s">
        <v>310</v>
      </c>
      <c r="N184" s="253">
        <v>43915.882737</v>
      </c>
      <c r="O184" s="254">
        <v>9998.660453</v>
      </c>
      <c r="P184" s="255">
        <v>439100000</v>
      </c>
    </row>
    <row r="185" spans="1:16" ht="15">
      <c r="A185" s="244" t="s">
        <v>353</v>
      </c>
      <c r="B185" s="245"/>
      <c r="C185" s="244" t="s">
        <v>353</v>
      </c>
      <c r="D185" s="246" t="s">
        <v>353</v>
      </c>
      <c r="E185" s="247" t="s">
        <v>316</v>
      </c>
      <c r="F185" s="248" t="s">
        <v>306</v>
      </c>
      <c r="G185" s="249" t="s">
        <v>22</v>
      </c>
      <c r="H185" s="250">
        <v>1384</v>
      </c>
      <c r="I185" s="247" t="s">
        <v>351</v>
      </c>
      <c r="J185" s="247" t="s">
        <v>352</v>
      </c>
      <c r="K185" s="249" t="s">
        <v>309</v>
      </c>
      <c r="L185" s="251" t="s">
        <v>310</v>
      </c>
      <c r="M185" s="252" t="s">
        <v>310</v>
      </c>
      <c r="N185" s="253">
        <v>57177.627888</v>
      </c>
      <c r="O185" s="254">
        <v>10000</v>
      </c>
      <c r="P185" s="255">
        <v>571776278.88</v>
      </c>
    </row>
    <row r="186" spans="1:16" ht="15">
      <c r="A186" s="244" t="s">
        <v>353</v>
      </c>
      <c r="B186" s="245"/>
      <c r="C186" s="244" t="s">
        <v>353</v>
      </c>
      <c r="D186" s="246" t="s">
        <v>353</v>
      </c>
      <c r="E186" s="247" t="s">
        <v>316</v>
      </c>
      <c r="F186" s="248" t="s">
        <v>306</v>
      </c>
      <c r="G186" s="249" t="s">
        <v>22</v>
      </c>
      <c r="H186" s="250">
        <v>1427</v>
      </c>
      <c r="I186" s="247" t="s">
        <v>354</v>
      </c>
      <c r="J186" s="247" t="s">
        <v>355</v>
      </c>
      <c r="K186" s="249" t="s">
        <v>313</v>
      </c>
      <c r="L186" s="251" t="s">
        <v>310</v>
      </c>
      <c r="M186" s="252" t="s">
        <v>310</v>
      </c>
      <c r="N186" s="253">
        <v>57177.659214</v>
      </c>
      <c r="O186" s="254">
        <v>9998.660453</v>
      </c>
      <c r="P186" s="255">
        <v>571700000</v>
      </c>
    </row>
    <row r="187" spans="1:16" ht="15">
      <c r="A187" s="244" t="s">
        <v>353</v>
      </c>
      <c r="B187" s="245"/>
      <c r="C187" s="244" t="s">
        <v>353</v>
      </c>
      <c r="D187" s="246" t="s">
        <v>353</v>
      </c>
      <c r="E187" s="247" t="s">
        <v>317</v>
      </c>
      <c r="F187" s="248" t="s">
        <v>306</v>
      </c>
      <c r="G187" s="249" t="s">
        <v>22</v>
      </c>
      <c r="H187" s="250">
        <v>1384</v>
      </c>
      <c r="I187" s="247" t="s">
        <v>351</v>
      </c>
      <c r="J187" s="247" t="s">
        <v>352</v>
      </c>
      <c r="K187" s="249" t="s">
        <v>309</v>
      </c>
      <c r="L187" s="251" t="s">
        <v>310</v>
      </c>
      <c r="M187" s="252" t="s">
        <v>310</v>
      </c>
      <c r="N187" s="253">
        <v>9181.224838</v>
      </c>
      <c r="O187" s="254">
        <v>10000</v>
      </c>
      <c r="P187" s="255">
        <v>91812248.38</v>
      </c>
    </row>
    <row r="188" spans="1:16" ht="15">
      <c r="A188" s="244" t="s">
        <v>353</v>
      </c>
      <c r="B188" s="245"/>
      <c r="C188" s="244" t="s">
        <v>353</v>
      </c>
      <c r="D188" s="246" t="s">
        <v>353</v>
      </c>
      <c r="E188" s="247" t="s">
        <v>317</v>
      </c>
      <c r="F188" s="248" t="s">
        <v>306</v>
      </c>
      <c r="G188" s="249" t="s">
        <v>22</v>
      </c>
      <c r="H188" s="250">
        <v>1427</v>
      </c>
      <c r="I188" s="247" t="s">
        <v>354</v>
      </c>
      <c r="J188" s="247" t="s">
        <v>355</v>
      </c>
      <c r="K188" s="249" t="s">
        <v>313</v>
      </c>
      <c r="L188" s="251" t="s">
        <v>310</v>
      </c>
      <c r="M188" s="252" t="s">
        <v>310</v>
      </c>
      <c r="N188" s="253">
        <v>9181.229868</v>
      </c>
      <c r="O188" s="254">
        <v>9998.660454</v>
      </c>
      <c r="P188" s="255">
        <v>91800000</v>
      </c>
    </row>
    <row r="189" spans="1:16" ht="15">
      <c r="A189" s="244" t="s">
        <v>353</v>
      </c>
      <c r="B189" s="245"/>
      <c r="C189" s="244" t="s">
        <v>353</v>
      </c>
      <c r="D189" s="246" t="s">
        <v>353</v>
      </c>
      <c r="E189" s="247" t="s">
        <v>318</v>
      </c>
      <c r="F189" s="248" t="s">
        <v>306</v>
      </c>
      <c r="G189" s="249" t="s">
        <v>22</v>
      </c>
      <c r="H189" s="250">
        <v>1384</v>
      </c>
      <c r="I189" s="247" t="s">
        <v>351</v>
      </c>
      <c r="J189" s="247" t="s">
        <v>352</v>
      </c>
      <c r="K189" s="249" t="s">
        <v>309</v>
      </c>
      <c r="L189" s="251" t="s">
        <v>310</v>
      </c>
      <c r="M189" s="252" t="s">
        <v>310</v>
      </c>
      <c r="N189" s="253">
        <v>50916.792649</v>
      </c>
      <c r="O189" s="254">
        <v>10000</v>
      </c>
      <c r="P189" s="255">
        <v>509167926.49</v>
      </c>
    </row>
    <row r="190" spans="1:16" ht="15">
      <c r="A190" s="244" t="s">
        <v>353</v>
      </c>
      <c r="B190" s="245"/>
      <c r="C190" s="244" t="s">
        <v>353</v>
      </c>
      <c r="D190" s="246" t="s">
        <v>353</v>
      </c>
      <c r="E190" s="247" t="s">
        <v>318</v>
      </c>
      <c r="F190" s="248" t="s">
        <v>306</v>
      </c>
      <c r="G190" s="249" t="s">
        <v>22</v>
      </c>
      <c r="H190" s="250">
        <v>1427</v>
      </c>
      <c r="I190" s="247" t="s">
        <v>354</v>
      </c>
      <c r="J190" s="247" t="s">
        <v>355</v>
      </c>
      <c r="K190" s="249" t="s">
        <v>313</v>
      </c>
      <c r="L190" s="251" t="s">
        <v>310</v>
      </c>
      <c r="M190" s="252" t="s">
        <v>310</v>
      </c>
      <c r="N190" s="253">
        <v>50916.72291</v>
      </c>
      <c r="O190" s="254">
        <v>9998.679626</v>
      </c>
      <c r="P190" s="255">
        <v>509100000</v>
      </c>
    </row>
    <row r="191" spans="1:16" ht="15">
      <c r="A191" s="244" t="s">
        <v>353</v>
      </c>
      <c r="B191" s="245"/>
      <c r="C191" s="244" t="s">
        <v>353</v>
      </c>
      <c r="D191" s="246" t="s">
        <v>353</v>
      </c>
      <c r="E191" s="247" t="s">
        <v>319</v>
      </c>
      <c r="F191" s="248" t="s">
        <v>306</v>
      </c>
      <c r="G191" s="249" t="s">
        <v>22</v>
      </c>
      <c r="H191" s="250">
        <v>1384</v>
      </c>
      <c r="I191" s="247" t="s">
        <v>351</v>
      </c>
      <c r="J191" s="247" t="s">
        <v>352</v>
      </c>
      <c r="K191" s="249" t="s">
        <v>309</v>
      </c>
      <c r="L191" s="251" t="s">
        <v>310</v>
      </c>
      <c r="M191" s="252" t="s">
        <v>310</v>
      </c>
      <c r="N191" s="253">
        <v>18991.437031</v>
      </c>
      <c r="O191" s="254">
        <v>10000</v>
      </c>
      <c r="P191" s="255">
        <v>189914370.31</v>
      </c>
    </row>
    <row r="192" spans="1:16" ht="15">
      <c r="A192" s="244" t="s">
        <v>353</v>
      </c>
      <c r="B192" s="245"/>
      <c r="C192" s="244" t="s">
        <v>353</v>
      </c>
      <c r="D192" s="246" t="s">
        <v>353</v>
      </c>
      <c r="E192" s="247" t="s">
        <v>319</v>
      </c>
      <c r="F192" s="248" t="s">
        <v>306</v>
      </c>
      <c r="G192" s="249" t="s">
        <v>22</v>
      </c>
      <c r="H192" s="250">
        <v>1427</v>
      </c>
      <c r="I192" s="247" t="s">
        <v>354</v>
      </c>
      <c r="J192" s="247" t="s">
        <v>355</v>
      </c>
      <c r="K192" s="249" t="s">
        <v>313</v>
      </c>
      <c r="L192" s="251" t="s">
        <v>310</v>
      </c>
      <c r="M192" s="252" t="s">
        <v>310</v>
      </c>
      <c r="N192" s="253">
        <v>18992.507721</v>
      </c>
      <c r="O192" s="254">
        <v>9998.679626</v>
      </c>
      <c r="P192" s="255">
        <v>189900000</v>
      </c>
    </row>
    <row r="193" spans="1:16" ht="15">
      <c r="A193" s="244" t="s">
        <v>356</v>
      </c>
      <c r="B193" s="245"/>
      <c r="C193" s="244" t="s">
        <v>356</v>
      </c>
      <c r="D193" s="246" t="s">
        <v>356</v>
      </c>
      <c r="E193" s="247" t="s">
        <v>305</v>
      </c>
      <c r="F193" s="248" t="s">
        <v>357</v>
      </c>
      <c r="G193" s="249" t="s">
        <v>358</v>
      </c>
      <c r="H193" s="250">
        <v>1446</v>
      </c>
      <c r="I193" s="247" t="s">
        <v>359</v>
      </c>
      <c r="J193" s="247" t="s">
        <v>360</v>
      </c>
      <c r="K193" s="249" t="s">
        <v>313</v>
      </c>
      <c r="L193" s="251" t="s">
        <v>310</v>
      </c>
      <c r="M193" s="252" t="s">
        <v>310</v>
      </c>
      <c r="N193" s="253">
        <v>100</v>
      </c>
      <c r="O193" s="254">
        <v>1000000</v>
      </c>
      <c r="P193" s="255">
        <v>100000000</v>
      </c>
    </row>
    <row r="194" spans="1:16" ht="15">
      <c r="A194" s="244" t="s">
        <v>356</v>
      </c>
      <c r="B194" s="245"/>
      <c r="C194" s="244" t="s">
        <v>356</v>
      </c>
      <c r="D194" s="246" t="s">
        <v>356</v>
      </c>
      <c r="E194" s="247" t="s">
        <v>305</v>
      </c>
      <c r="F194" s="248" t="s">
        <v>306</v>
      </c>
      <c r="G194" s="249" t="s">
        <v>22</v>
      </c>
      <c r="H194" s="250">
        <v>1427</v>
      </c>
      <c r="I194" s="247" t="s">
        <v>354</v>
      </c>
      <c r="J194" s="247" t="s">
        <v>355</v>
      </c>
      <c r="K194" s="249" t="s">
        <v>309</v>
      </c>
      <c r="L194" s="251" t="s">
        <v>310</v>
      </c>
      <c r="M194" s="252" t="s">
        <v>310</v>
      </c>
      <c r="N194" s="253">
        <v>81936.234967</v>
      </c>
      <c r="O194" s="254">
        <v>10000</v>
      </c>
      <c r="P194" s="255">
        <v>819362349.67</v>
      </c>
    </row>
    <row r="195" spans="1:16" ht="15">
      <c r="A195" s="244" t="s">
        <v>356</v>
      </c>
      <c r="B195" s="245"/>
      <c r="C195" s="244" t="s">
        <v>356</v>
      </c>
      <c r="D195" s="246" t="s">
        <v>356</v>
      </c>
      <c r="E195" s="247" t="s">
        <v>305</v>
      </c>
      <c r="F195" s="248" t="s">
        <v>306</v>
      </c>
      <c r="G195" s="249" t="s">
        <v>22</v>
      </c>
      <c r="H195" s="250">
        <v>1436</v>
      </c>
      <c r="I195" s="247" t="s">
        <v>361</v>
      </c>
      <c r="J195" s="247" t="s">
        <v>362</v>
      </c>
      <c r="K195" s="249" t="s">
        <v>313</v>
      </c>
      <c r="L195" s="251" t="s">
        <v>310</v>
      </c>
      <c r="M195" s="252" t="s">
        <v>310</v>
      </c>
      <c r="N195" s="253">
        <v>71958.909948</v>
      </c>
      <c r="O195" s="254">
        <v>9995.982437</v>
      </c>
      <c r="P195" s="255">
        <v>719300000</v>
      </c>
    </row>
    <row r="196" spans="1:16" ht="15">
      <c r="A196" s="244" t="s">
        <v>356</v>
      </c>
      <c r="B196" s="245"/>
      <c r="C196" s="244" t="s">
        <v>356</v>
      </c>
      <c r="D196" s="246" t="s">
        <v>356</v>
      </c>
      <c r="E196" s="247" t="s">
        <v>314</v>
      </c>
      <c r="F196" s="248" t="s">
        <v>357</v>
      </c>
      <c r="G196" s="249" t="s">
        <v>358</v>
      </c>
      <c r="H196" s="250">
        <v>1445</v>
      </c>
      <c r="I196" s="247" t="s">
        <v>363</v>
      </c>
      <c r="J196" s="247" t="s">
        <v>364</v>
      </c>
      <c r="K196" s="249" t="s">
        <v>313</v>
      </c>
      <c r="L196" s="251" t="s">
        <v>310</v>
      </c>
      <c r="M196" s="252" t="s">
        <v>310</v>
      </c>
      <c r="N196" s="253">
        <v>200</v>
      </c>
      <c r="O196" s="254">
        <v>1000000</v>
      </c>
      <c r="P196" s="255">
        <v>200000000</v>
      </c>
    </row>
    <row r="197" spans="1:16" ht="15">
      <c r="A197" s="244" t="s">
        <v>356</v>
      </c>
      <c r="B197" s="245"/>
      <c r="C197" s="244" t="s">
        <v>356</v>
      </c>
      <c r="D197" s="246" t="s">
        <v>356</v>
      </c>
      <c r="E197" s="247" t="s">
        <v>314</v>
      </c>
      <c r="F197" s="248" t="s">
        <v>306</v>
      </c>
      <c r="G197" s="249" t="s">
        <v>22</v>
      </c>
      <c r="H197" s="250">
        <v>1427</v>
      </c>
      <c r="I197" s="247" t="s">
        <v>354</v>
      </c>
      <c r="J197" s="247" t="s">
        <v>355</v>
      </c>
      <c r="K197" s="249" t="s">
        <v>309</v>
      </c>
      <c r="L197" s="251" t="s">
        <v>310</v>
      </c>
      <c r="M197" s="252" t="s">
        <v>310</v>
      </c>
      <c r="N197" s="253">
        <v>72879.76258</v>
      </c>
      <c r="O197" s="254">
        <v>10000</v>
      </c>
      <c r="P197" s="255">
        <v>728797625.8</v>
      </c>
    </row>
    <row r="198" spans="1:16" ht="15">
      <c r="A198" s="244" t="s">
        <v>356</v>
      </c>
      <c r="B198" s="245"/>
      <c r="C198" s="244" t="s">
        <v>356</v>
      </c>
      <c r="D198" s="246" t="s">
        <v>356</v>
      </c>
      <c r="E198" s="247" t="s">
        <v>314</v>
      </c>
      <c r="F198" s="248" t="s">
        <v>306</v>
      </c>
      <c r="G198" s="249" t="s">
        <v>22</v>
      </c>
      <c r="H198" s="250">
        <v>1436</v>
      </c>
      <c r="I198" s="247" t="s">
        <v>361</v>
      </c>
      <c r="J198" s="247" t="s">
        <v>362</v>
      </c>
      <c r="K198" s="249" t="s">
        <v>313</v>
      </c>
      <c r="L198" s="251" t="s">
        <v>310</v>
      </c>
      <c r="M198" s="252" t="s">
        <v>310</v>
      </c>
      <c r="N198" s="253">
        <v>52891.24939</v>
      </c>
      <c r="O198" s="254">
        <v>9995.982438</v>
      </c>
      <c r="P198" s="255">
        <v>528700000</v>
      </c>
    </row>
    <row r="199" spans="1:16" ht="15">
      <c r="A199" s="244" t="s">
        <v>356</v>
      </c>
      <c r="B199" s="245"/>
      <c r="C199" s="244" t="s">
        <v>356</v>
      </c>
      <c r="D199" s="246" t="s">
        <v>356</v>
      </c>
      <c r="E199" s="247" t="s">
        <v>315</v>
      </c>
      <c r="F199" s="248" t="s">
        <v>357</v>
      </c>
      <c r="G199" s="249" t="s">
        <v>358</v>
      </c>
      <c r="H199" s="250">
        <v>1444</v>
      </c>
      <c r="I199" s="247" t="s">
        <v>365</v>
      </c>
      <c r="J199" s="247" t="s">
        <v>366</v>
      </c>
      <c r="K199" s="249" t="s">
        <v>313</v>
      </c>
      <c r="L199" s="251" t="s">
        <v>310</v>
      </c>
      <c r="M199" s="252" t="s">
        <v>310</v>
      </c>
      <c r="N199" s="253">
        <v>250</v>
      </c>
      <c r="O199" s="254">
        <v>1000000</v>
      </c>
      <c r="P199" s="255">
        <v>250000000</v>
      </c>
    </row>
    <row r="200" spans="1:16" ht="15">
      <c r="A200" s="244" t="s">
        <v>356</v>
      </c>
      <c r="B200" s="245"/>
      <c r="C200" s="244" t="s">
        <v>356</v>
      </c>
      <c r="D200" s="246" t="s">
        <v>356</v>
      </c>
      <c r="E200" s="247" t="s">
        <v>315</v>
      </c>
      <c r="F200" s="248" t="s">
        <v>306</v>
      </c>
      <c r="G200" s="249" t="s">
        <v>22</v>
      </c>
      <c r="H200" s="250">
        <v>1427</v>
      </c>
      <c r="I200" s="247" t="s">
        <v>354</v>
      </c>
      <c r="J200" s="247" t="s">
        <v>355</v>
      </c>
      <c r="K200" s="249" t="s">
        <v>309</v>
      </c>
      <c r="L200" s="251" t="s">
        <v>310</v>
      </c>
      <c r="M200" s="252" t="s">
        <v>310</v>
      </c>
      <c r="N200" s="253">
        <v>43915.882737</v>
      </c>
      <c r="O200" s="254">
        <v>10000</v>
      </c>
      <c r="P200" s="255">
        <v>439158827.37</v>
      </c>
    </row>
    <row r="201" spans="1:16" ht="15">
      <c r="A201" s="244" t="s">
        <v>356</v>
      </c>
      <c r="B201" s="245"/>
      <c r="C201" s="244" t="s">
        <v>356</v>
      </c>
      <c r="D201" s="246" t="s">
        <v>356</v>
      </c>
      <c r="E201" s="247" t="s">
        <v>315</v>
      </c>
      <c r="F201" s="248" t="s">
        <v>306</v>
      </c>
      <c r="G201" s="249" t="s">
        <v>22</v>
      </c>
      <c r="H201" s="250">
        <v>1436</v>
      </c>
      <c r="I201" s="247" t="s">
        <v>361</v>
      </c>
      <c r="J201" s="247" t="s">
        <v>362</v>
      </c>
      <c r="K201" s="249" t="s">
        <v>313</v>
      </c>
      <c r="L201" s="251" t="s">
        <v>310</v>
      </c>
      <c r="M201" s="252" t="s">
        <v>310</v>
      </c>
      <c r="N201" s="253">
        <v>18917.600266</v>
      </c>
      <c r="O201" s="254">
        <v>9995.982437</v>
      </c>
      <c r="P201" s="255">
        <v>189100000</v>
      </c>
    </row>
    <row r="202" spans="1:16" ht="15">
      <c r="A202" s="244" t="s">
        <v>356</v>
      </c>
      <c r="B202" s="245"/>
      <c r="C202" s="244" t="s">
        <v>356</v>
      </c>
      <c r="D202" s="246" t="s">
        <v>356</v>
      </c>
      <c r="E202" s="247" t="s">
        <v>316</v>
      </c>
      <c r="F202" s="248" t="s">
        <v>357</v>
      </c>
      <c r="G202" s="249" t="s">
        <v>358</v>
      </c>
      <c r="H202" s="250">
        <v>1443</v>
      </c>
      <c r="I202" s="247" t="s">
        <v>367</v>
      </c>
      <c r="J202" s="247" t="s">
        <v>368</v>
      </c>
      <c r="K202" s="249" t="s">
        <v>313</v>
      </c>
      <c r="L202" s="251" t="s">
        <v>310</v>
      </c>
      <c r="M202" s="252" t="s">
        <v>310</v>
      </c>
      <c r="N202" s="253">
        <v>250</v>
      </c>
      <c r="O202" s="254">
        <v>1000000</v>
      </c>
      <c r="P202" s="255">
        <v>250000000</v>
      </c>
    </row>
    <row r="203" spans="1:16" ht="15">
      <c r="A203" s="244" t="s">
        <v>356</v>
      </c>
      <c r="B203" s="245"/>
      <c r="C203" s="244" t="s">
        <v>356</v>
      </c>
      <c r="D203" s="246" t="s">
        <v>356</v>
      </c>
      <c r="E203" s="247" t="s">
        <v>316</v>
      </c>
      <c r="F203" s="248" t="s">
        <v>306</v>
      </c>
      <c r="G203" s="249" t="s">
        <v>22</v>
      </c>
      <c r="H203" s="250">
        <v>1427</v>
      </c>
      <c r="I203" s="247" t="s">
        <v>354</v>
      </c>
      <c r="J203" s="247" t="s">
        <v>355</v>
      </c>
      <c r="K203" s="249" t="s">
        <v>309</v>
      </c>
      <c r="L203" s="251" t="s">
        <v>310</v>
      </c>
      <c r="M203" s="252" t="s">
        <v>310</v>
      </c>
      <c r="N203" s="253">
        <v>57177.659214</v>
      </c>
      <c r="O203" s="254">
        <v>10000</v>
      </c>
      <c r="P203" s="255">
        <v>571776592.14</v>
      </c>
    </row>
    <row r="204" spans="1:16" ht="15">
      <c r="A204" s="244" t="s">
        <v>356</v>
      </c>
      <c r="B204" s="245"/>
      <c r="C204" s="244" t="s">
        <v>356</v>
      </c>
      <c r="D204" s="246" t="s">
        <v>356</v>
      </c>
      <c r="E204" s="247" t="s">
        <v>316</v>
      </c>
      <c r="F204" s="248" t="s">
        <v>306</v>
      </c>
      <c r="G204" s="249" t="s">
        <v>22</v>
      </c>
      <c r="H204" s="250">
        <v>1436</v>
      </c>
      <c r="I204" s="247" t="s">
        <v>361</v>
      </c>
      <c r="J204" s="247" t="s">
        <v>362</v>
      </c>
      <c r="K204" s="249" t="s">
        <v>313</v>
      </c>
      <c r="L204" s="251" t="s">
        <v>310</v>
      </c>
      <c r="M204" s="252" t="s">
        <v>310</v>
      </c>
      <c r="N204" s="253">
        <v>32182.929696</v>
      </c>
      <c r="O204" s="254">
        <v>9995.982437</v>
      </c>
      <c r="P204" s="255">
        <v>321700000</v>
      </c>
    </row>
    <row r="205" spans="1:16" ht="15">
      <c r="A205" s="244" t="s">
        <v>356</v>
      </c>
      <c r="B205" s="245"/>
      <c r="C205" s="244" t="s">
        <v>356</v>
      </c>
      <c r="D205" s="246" t="s">
        <v>356</v>
      </c>
      <c r="E205" s="247" t="s">
        <v>317</v>
      </c>
      <c r="F205" s="248" t="s">
        <v>306</v>
      </c>
      <c r="G205" s="249" t="s">
        <v>22</v>
      </c>
      <c r="H205" s="250">
        <v>1427</v>
      </c>
      <c r="I205" s="247" t="s">
        <v>354</v>
      </c>
      <c r="J205" s="247" t="s">
        <v>355</v>
      </c>
      <c r="K205" s="249" t="s">
        <v>309</v>
      </c>
      <c r="L205" s="251" t="s">
        <v>310</v>
      </c>
      <c r="M205" s="252" t="s">
        <v>310</v>
      </c>
      <c r="N205" s="253">
        <v>9181.229868</v>
      </c>
      <c r="O205" s="254">
        <v>10000</v>
      </c>
      <c r="P205" s="255">
        <v>91812298.68</v>
      </c>
    </row>
    <row r="206" spans="1:16" ht="15">
      <c r="A206" s="244" t="s">
        <v>356</v>
      </c>
      <c r="B206" s="245"/>
      <c r="C206" s="244" t="s">
        <v>356</v>
      </c>
      <c r="D206" s="246" t="s">
        <v>356</v>
      </c>
      <c r="E206" s="247" t="s">
        <v>317</v>
      </c>
      <c r="F206" s="248" t="s">
        <v>306</v>
      </c>
      <c r="G206" s="249" t="s">
        <v>22</v>
      </c>
      <c r="H206" s="250">
        <v>1436</v>
      </c>
      <c r="I206" s="247" t="s">
        <v>361</v>
      </c>
      <c r="J206" s="247" t="s">
        <v>362</v>
      </c>
      <c r="K206" s="249" t="s">
        <v>313</v>
      </c>
      <c r="L206" s="251" t="s">
        <v>310</v>
      </c>
      <c r="M206" s="252" t="s">
        <v>310</v>
      </c>
      <c r="N206" s="253">
        <v>9183.689605</v>
      </c>
      <c r="O206" s="254">
        <v>9995.982437</v>
      </c>
      <c r="P206" s="255">
        <v>91800000</v>
      </c>
    </row>
    <row r="207" spans="1:16" ht="15">
      <c r="A207" s="244" t="s">
        <v>356</v>
      </c>
      <c r="B207" s="245"/>
      <c r="C207" s="244" t="s">
        <v>356</v>
      </c>
      <c r="D207" s="246" t="s">
        <v>356</v>
      </c>
      <c r="E207" s="247" t="s">
        <v>318</v>
      </c>
      <c r="F207" s="248" t="s">
        <v>357</v>
      </c>
      <c r="G207" s="249" t="s">
        <v>358</v>
      </c>
      <c r="H207" s="250">
        <v>1442</v>
      </c>
      <c r="I207" s="247" t="s">
        <v>369</v>
      </c>
      <c r="J207" s="247" t="s">
        <v>370</v>
      </c>
      <c r="K207" s="249" t="s">
        <v>313</v>
      </c>
      <c r="L207" s="251" t="s">
        <v>310</v>
      </c>
      <c r="M207" s="252" t="s">
        <v>310</v>
      </c>
      <c r="N207" s="253">
        <v>200</v>
      </c>
      <c r="O207" s="254">
        <v>1000000</v>
      </c>
      <c r="P207" s="255">
        <v>200000000</v>
      </c>
    </row>
    <row r="208" spans="1:16" ht="15">
      <c r="A208" s="244" t="s">
        <v>356</v>
      </c>
      <c r="B208" s="245"/>
      <c r="C208" s="244" t="s">
        <v>356</v>
      </c>
      <c r="D208" s="246" t="s">
        <v>356</v>
      </c>
      <c r="E208" s="247" t="s">
        <v>318</v>
      </c>
      <c r="F208" s="248" t="s">
        <v>306</v>
      </c>
      <c r="G208" s="249" t="s">
        <v>22</v>
      </c>
      <c r="H208" s="250">
        <v>1427</v>
      </c>
      <c r="I208" s="247" t="s">
        <v>354</v>
      </c>
      <c r="J208" s="247" t="s">
        <v>355</v>
      </c>
      <c r="K208" s="249" t="s">
        <v>309</v>
      </c>
      <c r="L208" s="251" t="s">
        <v>310</v>
      </c>
      <c r="M208" s="252" t="s">
        <v>310</v>
      </c>
      <c r="N208" s="253">
        <v>50916.72291</v>
      </c>
      <c r="O208" s="254">
        <v>10000</v>
      </c>
      <c r="P208" s="255">
        <v>509167229.1</v>
      </c>
    </row>
    <row r="209" spans="1:16" ht="15">
      <c r="A209" s="244" t="s">
        <v>356</v>
      </c>
      <c r="B209" s="245"/>
      <c r="C209" s="244" t="s">
        <v>356</v>
      </c>
      <c r="D209" s="246" t="s">
        <v>356</v>
      </c>
      <c r="E209" s="247" t="s">
        <v>318</v>
      </c>
      <c r="F209" s="248" t="s">
        <v>306</v>
      </c>
      <c r="G209" s="249" t="s">
        <v>22</v>
      </c>
      <c r="H209" s="250">
        <v>1436</v>
      </c>
      <c r="I209" s="247" t="s">
        <v>361</v>
      </c>
      <c r="J209" s="247" t="s">
        <v>362</v>
      </c>
      <c r="K209" s="249" t="s">
        <v>313</v>
      </c>
      <c r="L209" s="251" t="s">
        <v>310</v>
      </c>
      <c r="M209" s="252" t="s">
        <v>310</v>
      </c>
      <c r="N209" s="253">
        <v>14865.621089</v>
      </c>
      <c r="O209" s="254">
        <v>9995.982436</v>
      </c>
      <c r="P209" s="255">
        <v>148596487.3</v>
      </c>
    </row>
    <row r="210" spans="1:16" ht="15">
      <c r="A210" s="244" t="s">
        <v>356</v>
      </c>
      <c r="B210" s="245"/>
      <c r="C210" s="244" t="s">
        <v>356</v>
      </c>
      <c r="D210" s="246" t="s">
        <v>356</v>
      </c>
      <c r="E210" s="247" t="s">
        <v>318</v>
      </c>
      <c r="F210" s="248" t="s">
        <v>306</v>
      </c>
      <c r="G210" s="249" t="s">
        <v>22</v>
      </c>
      <c r="H210" s="250">
        <v>1436</v>
      </c>
      <c r="I210" s="247" t="s">
        <v>361</v>
      </c>
      <c r="J210" s="247" t="s">
        <v>362</v>
      </c>
      <c r="K210" s="249" t="s">
        <v>313</v>
      </c>
      <c r="L210" s="251" t="s">
        <v>310</v>
      </c>
      <c r="M210" s="252" t="s">
        <v>310</v>
      </c>
      <c r="N210" s="253">
        <v>16002.383189</v>
      </c>
      <c r="O210" s="254">
        <v>9995.990648</v>
      </c>
      <c r="P210" s="255">
        <v>159959672.7</v>
      </c>
    </row>
    <row r="211" spans="1:16" ht="15">
      <c r="A211" s="244" t="s">
        <v>356</v>
      </c>
      <c r="B211" s="245"/>
      <c r="C211" s="244" t="s">
        <v>356</v>
      </c>
      <c r="D211" s="246" t="s">
        <v>356</v>
      </c>
      <c r="E211" s="247" t="s">
        <v>319</v>
      </c>
      <c r="F211" s="248" t="s">
        <v>306</v>
      </c>
      <c r="G211" s="249" t="s">
        <v>22</v>
      </c>
      <c r="H211" s="250">
        <v>1427</v>
      </c>
      <c r="I211" s="247" t="s">
        <v>354</v>
      </c>
      <c r="J211" s="247" t="s">
        <v>355</v>
      </c>
      <c r="K211" s="249" t="s">
        <v>309</v>
      </c>
      <c r="L211" s="251" t="s">
        <v>310</v>
      </c>
      <c r="M211" s="252" t="s">
        <v>310</v>
      </c>
      <c r="N211" s="253">
        <v>18992.507721</v>
      </c>
      <c r="O211" s="254">
        <v>10000</v>
      </c>
      <c r="P211" s="255">
        <v>189925077.21</v>
      </c>
    </row>
    <row r="212" spans="1:16" ht="15">
      <c r="A212" s="244" t="s">
        <v>356</v>
      </c>
      <c r="B212" s="245"/>
      <c r="C212" s="244" t="s">
        <v>356</v>
      </c>
      <c r="D212" s="246" t="s">
        <v>356</v>
      </c>
      <c r="E212" s="247" t="s">
        <v>319</v>
      </c>
      <c r="F212" s="248" t="s">
        <v>306</v>
      </c>
      <c r="G212" s="249" t="s">
        <v>22</v>
      </c>
      <c r="H212" s="250">
        <v>1436</v>
      </c>
      <c r="I212" s="247" t="s">
        <v>361</v>
      </c>
      <c r="J212" s="247" t="s">
        <v>362</v>
      </c>
      <c r="K212" s="249" t="s">
        <v>313</v>
      </c>
      <c r="L212" s="251" t="s">
        <v>310</v>
      </c>
      <c r="M212" s="252" t="s">
        <v>310</v>
      </c>
      <c r="N212" s="253">
        <v>18997.616811</v>
      </c>
      <c r="O212" s="254">
        <v>9995.990649</v>
      </c>
      <c r="P212" s="255">
        <v>189900000</v>
      </c>
    </row>
    <row r="213" spans="1:16" ht="15">
      <c r="A213" s="244" t="s">
        <v>371</v>
      </c>
      <c r="B213" s="245"/>
      <c r="C213" s="244" t="s">
        <v>371</v>
      </c>
      <c r="D213" s="246" t="s">
        <v>371</v>
      </c>
      <c r="E213" s="247" t="s">
        <v>305</v>
      </c>
      <c r="F213" s="248" t="s">
        <v>306</v>
      </c>
      <c r="G213" s="249" t="s">
        <v>22</v>
      </c>
      <c r="H213" s="250">
        <v>1436</v>
      </c>
      <c r="I213" s="247" t="s">
        <v>361</v>
      </c>
      <c r="J213" s="247" t="s">
        <v>362</v>
      </c>
      <c r="K213" s="249" t="s">
        <v>309</v>
      </c>
      <c r="L213" s="251" t="s">
        <v>310</v>
      </c>
      <c r="M213" s="252" t="s">
        <v>310</v>
      </c>
      <c r="N213" s="253">
        <v>71958.909948</v>
      </c>
      <c r="O213" s="254">
        <v>10000</v>
      </c>
      <c r="P213" s="255">
        <v>719589099.48</v>
      </c>
    </row>
    <row r="214" spans="1:16" ht="15">
      <c r="A214" s="244" t="s">
        <v>371</v>
      </c>
      <c r="B214" s="245"/>
      <c r="C214" s="244" t="s">
        <v>371</v>
      </c>
      <c r="D214" s="246" t="s">
        <v>371</v>
      </c>
      <c r="E214" s="247" t="s">
        <v>305</v>
      </c>
      <c r="F214" s="248" t="s">
        <v>306</v>
      </c>
      <c r="G214" s="249" t="s">
        <v>22</v>
      </c>
      <c r="H214" s="250">
        <v>1451</v>
      </c>
      <c r="I214" s="247" t="s">
        <v>372</v>
      </c>
      <c r="J214" s="247" t="s">
        <v>373</v>
      </c>
      <c r="K214" s="249" t="s">
        <v>313</v>
      </c>
      <c r="L214" s="251" t="s">
        <v>310</v>
      </c>
      <c r="M214" s="252" t="s">
        <v>310</v>
      </c>
      <c r="N214" s="253">
        <v>72151.579102</v>
      </c>
      <c r="O214" s="254">
        <v>9998.657714</v>
      </c>
      <c r="P214" s="255">
        <v>721418943</v>
      </c>
    </row>
    <row r="215" spans="1:16" ht="15">
      <c r="A215" s="244" t="s">
        <v>371</v>
      </c>
      <c r="B215" s="245"/>
      <c r="C215" s="244" t="s">
        <v>371</v>
      </c>
      <c r="D215" s="246" t="s">
        <v>371</v>
      </c>
      <c r="E215" s="247" t="s">
        <v>314</v>
      </c>
      <c r="F215" s="248" t="s">
        <v>306</v>
      </c>
      <c r="G215" s="249" t="s">
        <v>22</v>
      </c>
      <c r="H215" s="250">
        <v>1436</v>
      </c>
      <c r="I215" s="247" t="s">
        <v>361</v>
      </c>
      <c r="J215" s="247" t="s">
        <v>362</v>
      </c>
      <c r="K215" s="249" t="s">
        <v>309</v>
      </c>
      <c r="L215" s="251" t="s">
        <v>310</v>
      </c>
      <c r="M215" s="252" t="s">
        <v>310</v>
      </c>
      <c r="N215" s="253">
        <v>52891.24939</v>
      </c>
      <c r="O215" s="254">
        <v>10000</v>
      </c>
      <c r="P215" s="255">
        <v>528912493.9</v>
      </c>
    </row>
    <row r="216" spans="1:16" ht="15">
      <c r="A216" s="244" t="s">
        <v>371</v>
      </c>
      <c r="B216" s="245"/>
      <c r="C216" s="244" t="s">
        <v>371</v>
      </c>
      <c r="D216" s="246" t="s">
        <v>371</v>
      </c>
      <c r="E216" s="247" t="s">
        <v>314</v>
      </c>
      <c r="F216" s="248" t="s">
        <v>306</v>
      </c>
      <c r="G216" s="249" t="s">
        <v>22</v>
      </c>
      <c r="H216" s="250">
        <v>1451</v>
      </c>
      <c r="I216" s="247" t="s">
        <v>372</v>
      </c>
      <c r="J216" s="247" t="s">
        <v>373</v>
      </c>
      <c r="K216" s="249" t="s">
        <v>313</v>
      </c>
      <c r="L216" s="251" t="s">
        <v>310</v>
      </c>
      <c r="M216" s="252" t="s">
        <v>310</v>
      </c>
      <c r="N216" s="253">
        <v>53081.97062</v>
      </c>
      <c r="O216" s="254">
        <v>9998.657714</v>
      </c>
      <c r="P216" s="255">
        <v>530748455</v>
      </c>
    </row>
    <row r="217" spans="1:16" ht="15">
      <c r="A217" s="244" t="s">
        <v>371</v>
      </c>
      <c r="B217" s="245"/>
      <c r="C217" s="244" t="s">
        <v>371</v>
      </c>
      <c r="D217" s="246" t="s">
        <v>371</v>
      </c>
      <c r="E217" s="247" t="s">
        <v>315</v>
      </c>
      <c r="F217" s="248" t="s">
        <v>306</v>
      </c>
      <c r="G217" s="249" t="s">
        <v>22</v>
      </c>
      <c r="H217" s="250">
        <v>1436</v>
      </c>
      <c r="I217" s="247" t="s">
        <v>361</v>
      </c>
      <c r="J217" s="247" t="s">
        <v>362</v>
      </c>
      <c r="K217" s="249" t="s">
        <v>309</v>
      </c>
      <c r="L217" s="251" t="s">
        <v>310</v>
      </c>
      <c r="M217" s="252" t="s">
        <v>310</v>
      </c>
      <c r="N217" s="253">
        <v>18917.600266</v>
      </c>
      <c r="O217" s="254">
        <v>10000</v>
      </c>
      <c r="P217" s="255">
        <v>189176002.66</v>
      </c>
    </row>
    <row r="218" spans="1:16" ht="15">
      <c r="A218" s="244" t="s">
        <v>371</v>
      </c>
      <c r="B218" s="245"/>
      <c r="C218" s="244" t="s">
        <v>371</v>
      </c>
      <c r="D218" s="246" t="s">
        <v>371</v>
      </c>
      <c r="E218" s="247" t="s">
        <v>315</v>
      </c>
      <c r="F218" s="248" t="s">
        <v>306</v>
      </c>
      <c r="G218" s="249" t="s">
        <v>22</v>
      </c>
      <c r="H218" s="250">
        <v>1451</v>
      </c>
      <c r="I218" s="247" t="s">
        <v>372</v>
      </c>
      <c r="J218" s="247" t="s">
        <v>373</v>
      </c>
      <c r="K218" s="249" t="s">
        <v>313</v>
      </c>
      <c r="L218" s="251" t="s">
        <v>310</v>
      </c>
      <c r="M218" s="252" t="s">
        <v>310</v>
      </c>
      <c r="N218" s="253">
        <v>19037.681801</v>
      </c>
      <c r="O218" s="254">
        <v>9998.657714</v>
      </c>
      <c r="P218" s="255">
        <v>190351264</v>
      </c>
    </row>
    <row r="219" spans="1:16" ht="15">
      <c r="A219" s="244" t="s">
        <v>371</v>
      </c>
      <c r="B219" s="245"/>
      <c r="C219" s="244" t="s">
        <v>371</v>
      </c>
      <c r="D219" s="246" t="s">
        <v>371</v>
      </c>
      <c r="E219" s="247" t="s">
        <v>316</v>
      </c>
      <c r="F219" s="248" t="s">
        <v>306</v>
      </c>
      <c r="G219" s="249" t="s">
        <v>22</v>
      </c>
      <c r="H219" s="250">
        <v>1436</v>
      </c>
      <c r="I219" s="247" t="s">
        <v>361</v>
      </c>
      <c r="J219" s="247" t="s">
        <v>362</v>
      </c>
      <c r="K219" s="249" t="s">
        <v>309</v>
      </c>
      <c r="L219" s="251" t="s">
        <v>310</v>
      </c>
      <c r="M219" s="252" t="s">
        <v>310</v>
      </c>
      <c r="N219" s="253">
        <v>32182.929696</v>
      </c>
      <c r="O219" s="254">
        <v>10000</v>
      </c>
      <c r="P219" s="255">
        <v>321829296.96</v>
      </c>
    </row>
    <row r="220" spans="1:16" ht="15">
      <c r="A220" s="244" t="s">
        <v>371</v>
      </c>
      <c r="B220" s="245"/>
      <c r="C220" s="244" t="s">
        <v>371</v>
      </c>
      <c r="D220" s="246" t="s">
        <v>371</v>
      </c>
      <c r="E220" s="247" t="s">
        <v>316</v>
      </c>
      <c r="F220" s="248" t="s">
        <v>306</v>
      </c>
      <c r="G220" s="249" t="s">
        <v>22</v>
      </c>
      <c r="H220" s="250">
        <v>1451</v>
      </c>
      <c r="I220" s="247" t="s">
        <v>372</v>
      </c>
      <c r="J220" s="247" t="s">
        <v>373</v>
      </c>
      <c r="K220" s="249" t="s">
        <v>313</v>
      </c>
      <c r="L220" s="251" t="s">
        <v>310</v>
      </c>
      <c r="M220" s="252" t="s">
        <v>310</v>
      </c>
      <c r="N220" s="253">
        <v>32338.189108</v>
      </c>
      <c r="O220" s="254">
        <v>9998.657715</v>
      </c>
      <c r="P220" s="255">
        <v>323338484</v>
      </c>
    </row>
    <row r="221" spans="1:16" ht="15">
      <c r="A221" s="244" t="s">
        <v>371</v>
      </c>
      <c r="B221" s="245"/>
      <c r="C221" s="244" t="s">
        <v>371</v>
      </c>
      <c r="D221" s="246" t="s">
        <v>371</v>
      </c>
      <c r="E221" s="247" t="s">
        <v>317</v>
      </c>
      <c r="F221" s="248" t="s">
        <v>306</v>
      </c>
      <c r="G221" s="249" t="s">
        <v>22</v>
      </c>
      <c r="H221" s="250">
        <v>1436</v>
      </c>
      <c r="I221" s="247" t="s">
        <v>361</v>
      </c>
      <c r="J221" s="247" t="s">
        <v>362</v>
      </c>
      <c r="K221" s="249" t="s">
        <v>309</v>
      </c>
      <c r="L221" s="251" t="s">
        <v>310</v>
      </c>
      <c r="M221" s="252" t="s">
        <v>310</v>
      </c>
      <c r="N221" s="253">
        <v>9183.689605</v>
      </c>
      <c r="O221" s="254">
        <v>10000</v>
      </c>
      <c r="P221" s="255">
        <v>91836896.05</v>
      </c>
    </row>
    <row r="222" spans="1:16" ht="15">
      <c r="A222" s="244" t="s">
        <v>371</v>
      </c>
      <c r="B222" s="245"/>
      <c r="C222" s="244" t="s">
        <v>371</v>
      </c>
      <c r="D222" s="246" t="s">
        <v>371</v>
      </c>
      <c r="E222" s="247" t="s">
        <v>317</v>
      </c>
      <c r="F222" s="248" t="s">
        <v>306</v>
      </c>
      <c r="G222" s="249" t="s">
        <v>22</v>
      </c>
      <c r="H222" s="250">
        <v>1451</v>
      </c>
      <c r="I222" s="247" t="s">
        <v>372</v>
      </c>
      <c r="J222" s="247" t="s">
        <v>373</v>
      </c>
      <c r="K222" s="249" t="s">
        <v>313</v>
      </c>
      <c r="L222" s="251" t="s">
        <v>310</v>
      </c>
      <c r="M222" s="252" t="s">
        <v>310</v>
      </c>
      <c r="N222" s="253">
        <v>9235.751202</v>
      </c>
      <c r="O222" s="254">
        <v>9998.657714</v>
      </c>
      <c r="P222" s="255">
        <v>92345115</v>
      </c>
    </row>
    <row r="223" spans="1:16" ht="15">
      <c r="A223" s="244" t="s">
        <v>371</v>
      </c>
      <c r="B223" s="245"/>
      <c r="C223" s="244" t="s">
        <v>371</v>
      </c>
      <c r="D223" s="246" t="s">
        <v>371</v>
      </c>
      <c r="E223" s="247" t="s">
        <v>318</v>
      </c>
      <c r="F223" s="248" t="s">
        <v>306</v>
      </c>
      <c r="G223" s="249" t="s">
        <v>22</v>
      </c>
      <c r="H223" s="250">
        <v>1436</v>
      </c>
      <c r="I223" s="247" t="s">
        <v>361</v>
      </c>
      <c r="J223" s="247" t="s">
        <v>362</v>
      </c>
      <c r="K223" s="249" t="s">
        <v>309</v>
      </c>
      <c r="L223" s="251" t="s">
        <v>310</v>
      </c>
      <c r="M223" s="252" t="s">
        <v>310</v>
      </c>
      <c r="N223" s="253">
        <v>30868.004278</v>
      </c>
      <c r="O223" s="254">
        <v>10000</v>
      </c>
      <c r="P223" s="255">
        <v>308680042.78</v>
      </c>
    </row>
    <row r="224" spans="1:16" ht="15">
      <c r="A224" s="244" t="s">
        <v>371</v>
      </c>
      <c r="B224" s="245"/>
      <c r="C224" s="244" t="s">
        <v>371</v>
      </c>
      <c r="D224" s="246" t="s">
        <v>371</v>
      </c>
      <c r="E224" s="247" t="s">
        <v>318</v>
      </c>
      <c r="F224" s="248" t="s">
        <v>306</v>
      </c>
      <c r="G224" s="249" t="s">
        <v>22</v>
      </c>
      <c r="H224" s="250">
        <v>1451</v>
      </c>
      <c r="I224" s="247" t="s">
        <v>372</v>
      </c>
      <c r="J224" s="247" t="s">
        <v>373</v>
      </c>
      <c r="K224" s="249" t="s">
        <v>313</v>
      </c>
      <c r="L224" s="251" t="s">
        <v>310</v>
      </c>
      <c r="M224" s="252" t="s">
        <v>310</v>
      </c>
      <c r="N224" s="253">
        <v>31066.129462</v>
      </c>
      <c r="O224" s="254">
        <v>9998.657714</v>
      </c>
      <c r="P224" s="255">
        <v>310619595</v>
      </c>
    </row>
    <row r="225" spans="1:16" ht="15">
      <c r="A225" s="244" t="s">
        <v>371</v>
      </c>
      <c r="B225" s="245"/>
      <c r="C225" s="244" t="s">
        <v>371</v>
      </c>
      <c r="D225" s="246" t="s">
        <v>371</v>
      </c>
      <c r="E225" s="247" t="s">
        <v>319</v>
      </c>
      <c r="F225" s="248" t="s">
        <v>306</v>
      </c>
      <c r="G225" s="249" t="s">
        <v>22</v>
      </c>
      <c r="H225" s="250">
        <v>1436</v>
      </c>
      <c r="I225" s="247" t="s">
        <v>361</v>
      </c>
      <c r="J225" s="247" t="s">
        <v>362</v>
      </c>
      <c r="K225" s="249" t="s">
        <v>309</v>
      </c>
      <c r="L225" s="251" t="s">
        <v>310</v>
      </c>
      <c r="M225" s="252" t="s">
        <v>310</v>
      </c>
      <c r="N225" s="253">
        <v>18997.616811</v>
      </c>
      <c r="O225" s="254">
        <v>10000</v>
      </c>
      <c r="P225" s="255">
        <v>189976168.11</v>
      </c>
    </row>
    <row r="226" spans="1:16" ht="15">
      <c r="A226" s="244" t="s">
        <v>371</v>
      </c>
      <c r="B226" s="245"/>
      <c r="C226" s="244" t="s">
        <v>371</v>
      </c>
      <c r="D226" s="246" t="s">
        <v>371</v>
      </c>
      <c r="E226" s="247" t="s">
        <v>319</v>
      </c>
      <c r="F226" s="248" t="s">
        <v>306</v>
      </c>
      <c r="G226" s="249" t="s">
        <v>22</v>
      </c>
      <c r="H226" s="250">
        <v>1451</v>
      </c>
      <c r="I226" s="247" t="s">
        <v>372</v>
      </c>
      <c r="J226" s="247" t="s">
        <v>373</v>
      </c>
      <c r="K226" s="249" t="s">
        <v>313</v>
      </c>
      <c r="L226" s="251" t="s">
        <v>310</v>
      </c>
      <c r="M226" s="252" t="s">
        <v>310</v>
      </c>
      <c r="N226" s="253">
        <v>19088.698708</v>
      </c>
      <c r="O226" s="254">
        <v>9998.657715</v>
      </c>
      <c r="P226" s="255">
        <v>190861364.6</v>
      </c>
    </row>
    <row r="227" spans="1:16" ht="15">
      <c r="A227" s="244" t="s">
        <v>374</v>
      </c>
      <c r="B227" s="245"/>
      <c r="C227" s="244" t="s">
        <v>374</v>
      </c>
      <c r="D227" s="246" t="s">
        <v>374</v>
      </c>
      <c r="E227" s="247" t="s">
        <v>305</v>
      </c>
      <c r="F227" s="248" t="s">
        <v>306</v>
      </c>
      <c r="G227" s="249" t="s">
        <v>22</v>
      </c>
      <c r="H227" s="250">
        <v>1451</v>
      </c>
      <c r="I227" s="247" t="s">
        <v>372</v>
      </c>
      <c r="J227" s="247" t="s">
        <v>373</v>
      </c>
      <c r="K227" s="249" t="s">
        <v>309</v>
      </c>
      <c r="L227" s="251" t="s">
        <v>310</v>
      </c>
      <c r="M227" s="252" t="s">
        <v>310</v>
      </c>
      <c r="N227" s="253">
        <v>72151.579102</v>
      </c>
      <c r="O227" s="254">
        <v>10000</v>
      </c>
      <c r="P227" s="255">
        <v>721515791.02</v>
      </c>
    </row>
    <row r="228" spans="1:16" ht="15">
      <c r="A228" s="244" t="s">
        <v>374</v>
      </c>
      <c r="B228" s="245"/>
      <c r="C228" s="244" t="s">
        <v>374</v>
      </c>
      <c r="D228" s="246" t="s">
        <v>374</v>
      </c>
      <c r="E228" s="247" t="s">
        <v>305</v>
      </c>
      <c r="F228" s="248" t="s">
        <v>306</v>
      </c>
      <c r="G228" s="249" t="s">
        <v>22</v>
      </c>
      <c r="H228" s="250">
        <v>1452</v>
      </c>
      <c r="I228" s="247" t="s">
        <v>375</v>
      </c>
      <c r="J228" s="247" t="s">
        <v>376</v>
      </c>
      <c r="K228" s="249" t="s">
        <v>313</v>
      </c>
      <c r="L228" s="251" t="s">
        <v>310</v>
      </c>
      <c r="M228" s="252" t="s">
        <v>310</v>
      </c>
      <c r="N228" s="253">
        <v>72151.579102</v>
      </c>
      <c r="O228" s="254">
        <v>9997.332219</v>
      </c>
      <c r="P228" s="255">
        <v>721323306.4</v>
      </c>
    </row>
    <row r="229" spans="1:16" ht="15">
      <c r="A229" s="244" t="s">
        <v>374</v>
      </c>
      <c r="B229" s="245"/>
      <c r="C229" s="244" t="s">
        <v>374</v>
      </c>
      <c r="D229" s="246" t="s">
        <v>374</v>
      </c>
      <c r="E229" s="247" t="s">
        <v>314</v>
      </c>
      <c r="F229" s="248" t="s">
        <v>306</v>
      </c>
      <c r="G229" s="249" t="s">
        <v>22</v>
      </c>
      <c r="H229" s="250">
        <v>1451</v>
      </c>
      <c r="I229" s="247" t="s">
        <v>372</v>
      </c>
      <c r="J229" s="247" t="s">
        <v>373</v>
      </c>
      <c r="K229" s="249" t="s">
        <v>309</v>
      </c>
      <c r="L229" s="251" t="s">
        <v>310</v>
      </c>
      <c r="M229" s="252" t="s">
        <v>310</v>
      </c>
      <c r="N229" s="253">
        <v>53081.97062</v>
      </c>
      <c r="O229" s="254">
        <v>10000</v>
      </c>
      <c r="P229" s="255">
        <v>530819706.2</v>
      </c>
    </row>
    <row r="230" spans="1:16" ht="15">
      <c r="A230" s="244" t="s">
        <v>374</v>
      </c>
      <c r="B230" s="245"/>
      <c r="C230" s="244" t="s">
        <v>374</v>
      </c>
      <c r="D230" s="246" t="s">
        <v>374</v>
      </c>
      <c r="E230" s="247" t="s">
        <v>314</v>
      </c>
      <c r="F230" s="248" t="s">
        <v>306</v>
      </c>
      <c r="G230" s="249" t="s">
        <v>22</v>
      </c>
      <c r="H230" s="250">
        <v>1452</v>
      </c>
      <c r="I230" s="247" t="s">
        <v>375</v>
      </c>
      <c r="J230" s="247" t="s">
        <v>376</v>
      </c>
      <c r="K230" s="249" t="s">
        <v>313</v>
      </c>
      <c r="L230" s="251" t="s">
        <v>310</v>
      </c>
      <c r="M230" s="252" t="s">
        <v>310</v>
      </c>
      <c r="N230" s="253">
        <v>53081.97062</v>
      </c>
      <c r="O230" s="254">
        <v>9997.332218</v>
      </c>
      <c r="P230" s="255">
        <v>530678095.1</v>
      </c>
    </row>
    <row r="231" spans="1:16" ht="15">
      <c r="A231" s="244" t="s">
        <v>374</v>
      </c>
      <c r="B231" s="245"/>
      <c r="C231" s="244" t="s">
        <v>374</v>
      </c>
      <c r="D231" s="246" t="s">
        <v>374</v>
      </c>
      <c r="E231" s="247" t="s">
        <v>315</v>
      </c>
      <c r="F231" s="248" t="s">
        <v>306</v>
      </c>
      <c r="G231" s="249" t="s">
        <v>22</v>
      </c>
      <c r="H231" s="250">
        <v>1451</v>
      </c>
      <c r="I231" s="247" t="s">
        <v>372</v>
      </c>
      <c r="J231" s="247" t="s">
        <v>373</v>
      </c>
      <c r="K231" s="249" t="s">
        <v>309</v>
      </c>
      <c r="L231" s="251" t="s">
        <v>310</v>
      </c>
      <c r="M231" s="252" t="s">
        <v>310</v>
      </c>
      <c r="N231" s="253">
        <v>19037.681801</v>
      </c>
      <c r="O231" s="254">
        <v>10000</v>
      </c>
      <c r="P231" s="255">
        <v>190376818.01</v>
      </c>
    </row>
    <row r="232" spans="1:16" ht="15">
      <c r="A232" s="244" t="s">
        <v>374</v>
      </c>
      <c r="B232" s="245"/>
      <c r="C232" s="244" t="s">
        <v>374</v>
      </c>
      <c r="D232" s="246" t="s">
        <v>374</v>
      </c>
      <c r="E232" s="247" t="s">
        <v>315</v>
      </c>
      <c r="F232" s="248" t="s">
        <v>306</v>
      </c>
      <c r="G232" s="249" t="s">
        <v>22</v>
      </c>
      <c r="H232" s="250">
        <v>1452</v>
      </c>
      <c r="I232" s="247" t="s">
        <v>375</v>
      </c>
      <c r="J232" s="247" t="s">
        <v>376</v>
      </c>
      <c r="K232" s="249" t="s">
        <v>313</v>
      </c>
      <c r="L232" s="251" t="s">
        <v>310</v>
      </c>
      <c r="M232" s="252" t="s">
        <v>310</v>
      </c>
      <c r="N232" s="253">
        <v>19037.6818</v>
      </c>
      <c r="O232" s="254">
        <v>9997.332217</v>
      </c>
      <c r="P232" s="255">
        <v>190326029.6</v>
      </c>
    </row>
    <row r="233" spans="1:16" ht="15">
      <c r="A233" s="244" t="s">
        <v>374</v>
      </c>
      <c r="B233" s="245"/>
      <c r="C233" s="244" t="s">
        <v>374</v>
      </c>
      <c r="D233" s="246" t="s">
        <v>374</v>
      </c>
      <c r="E233" s="247" t="s">
        <v>316</v>
      </c>
      <c r="F233" s="248" t="s">
        <v>306</v>
      </c>
      <c r="G233" s="249" t="s">
        <v>22</v>
      </c>
      <c r="H233" s="250">
        <v>1451</v>
      </c>
      <c r="I233" s="247" t="s">
        <v>372</v>
      </c>
      <c r="J233" s="247" t="s">
        <v>373</v>
      </c>
      <c r="K233" s="249" t="s">
        <v>309</v>
      </c>
      <c r="L233" s="251" t="s">
        <v>310</v>
      </c>
      <c r="M233" s="252" t="s">
        <v>310</v>
      </c>
      <c r="N233" s="253">
        <v>32338.189108</v>
      </c>
      <c r="O233" s="254">
        <v>10000</v>
      </c>
      <c r="P233" s="255">
        <v>323381891.08</v>
      </c>
    </row>
    <row r="234" spans="1:16" ht="15">
      <c r="A234" s="244" t="s">
        <v>374</v>
      </c>
      <c r="B234" s="245"/>
      <c r="C234" s="244" t="s">
        <v>374</v>
      </c>
      <c r="D234" s="246" t="s">
        <v>374</v>
      </c>
      <c r="E234" s="247" t="s">
        <v>316</v>
      </c>
      <c r="F234" s="248" t="s">
        <v>306</v>
      </c>
      <c r="G234" s="249" t="s">
        <v>22</v>
      </c>
      <c r="H234" s="250">
        <v>1452</v>
      </c>
      <c r="I234" s="247" t="s">
        <v>375</v>
      </c>
      <c r="J234" s="247" t="s">
        <v>376</v>
      </c>
      <c r="K234" s="249" t="s">
        <v>313</v>
      </c>
      <c r="L234" s="251" t="s">
        <v>310</v>
      </c>
      <c r="M234" s="252" t="s">
        <v>310</v>
      </c>
      <c r="N234" s="253">
        <v>32338.189108</v>
      </c>
      <c r="O234" s="254">
        <v>9997.33222</v>
      </c>
      <c r="P234" s="255">
        <v>323295619.9</v>
      </c>
    </row>
    <row r="235" spans="1:16" ht="15">
      <c r="A235" s="244" t="s">
        <v>374</v>
      </c>
      <c r="B235" s="245"/>
      <c r="C235" s="244" t="s">
        <v>374</v>
      </c>
      <c r="D235" s="246" t="s">
        <v>374</v>
      </c>
      <c r="E235" s="247" t="s">
        <v>317</v>
      </c>
      <c r="F235" s="248" t="s">
        <v>306</v>
      </c>
      <c r="G235" s="249" t="s">
        <v>22</v>
      </c>
      <c r="H235" s="250">
        <v>1451</v>
      </c>
      <c r="I235" s="247" t="s">
        <v>372</v>
      </c>
      <c r="J235" s="247" t="s">
        <v>373</v>
      </c>
      <c r="K235" s="249" t="s">
        <v>309</v>
      </c>
      <c r="L235" s="251" t="s">
        <v>310</v>
      </c>
      <c r="M235" s="252" t="s">
        <v>310</v>
      </c>
      <c r="N235" s="253">
        <v>9235.751202</v>
      </c>
      <c r="O235" s="254">
        <v>10000</v>
      </c>
      <c r="P235" s="255">
        <v>92357512.02</v>
      </c>
    </row>
    <row r="236" spans="1:16" ht="15">
      <c r="A236" s="244" t="s">
        <v>374</v>
      </c>
      <c r="B236" s="245"/>
      <c r="C236" s="244" t="s">
        <v>374</v>
      </c>
      <c r="D236" s="246" t="s">
        <v>374</v>
      </c>
      <c r="E236" s="247" t="s">
        <v>317</v>
      </c>
      <c r="F236" s="248" t="s">
        <v>306</v>
      </c>
      <c r="G236" s="249" t="s">
        <v>22</v>
      </c>
      <c r="H236" s="250">
        <v>1452</v>
      </c>
      <c r="I236" s="247" t="s">
        <v>375</v>
      </c>
      <c r="J236" s="247" t="s">
        <v>376</v>
      </c>
      <c r="K236" s="249" t="s">
        <v>313</v>
      </c>
      <c r="L236" s="251" t="s">
        <v>310</v>
      </c>
      <c r="M236" s="252" t="s">
        <v>310</v>
      </c>
      <c r="N236" s="253">
        <v>9235.751202</v>
      </c>
      <c r="O236" s="254">
        <v>9997.332218</v>
      </c>
      <c r="P236" s="255">
        <v>92332873.05</v>
      </c>
    </row>
    <row r="237" spans="1:16" ht="15">
      <c r="A237" s="244" t="s">
        <v>374</v>
      </c>
      <c r="B237" s="245"/>
      <c r="C237" s="244" t="s">
        <v>374</v>
      </c>
      <c r="D237" s="246" t="s">
        <v>374</v>
      </c>
      <c r="E237" s="247" t="s">
        <v>318</v>
      </c>
      <c r="F237" s="248" t="s">
        <v>306</v>
      </c>
      <c r="G237" s="249" t="s">
        <v>22</v>
      </c>
      <c r="H237" s="250">
        <v>1451</v>
      </c>
      <c r="I237" s="247" t="s">
        <v>372</v>
      </c>
      <c r="J237" s="247" t="s">
        <v>373</v>
      </c>
      <c r="K237" s="249" t="s">
        <v>309</v>
      </c>
      <c r="L237" s="251" t="s">
        <v>310</v>
      </c>
      <c r="M237" s="252" t="s">
        <v>310</v>
      </c>
      <c r="N237" s="253">
        <v>31066.129462</v>
      </c>
      <c r="O237" s="254">
        <v>10000</v>
      </c>
      <c r="P237" s="255">
        <v>310661294.62</v>
      </c>
    </row>
    <row r="238" spans="1:16" ht="15">
      <c r="A238" s="244" t="s">
        <v>374</v>
      </c>
      <c r="B238" s="245"/>
      <c r="C238" s="244" t="s">
        <v>374</v>
      </c>
      <c r="D238" s="246" t="s">
        <v>374</v>
      </c>
      <c r="E238" s="247" t="s">
        <v>318</v>
      </c>
      <c r="F238" s="248" t="s">
        <v>306</v>
      </c>
      <c r="G238" s="249" t="s">
        <v>22</v>
      </c>
      <c r="H238" s="250">
        <v>1452</v>
      </c>
      <c r="I238" s="247" t="s">
        <v>375</v>
      </c>
      <c r="J238" s="247" t="s">
        <v>376</v>
      </c>
      <c r="K238" s="249" t="s">
        <v>313</v>
      </c>
      <c r="L238" s="251" t="s">
        <v>310</v>
      </c>
      <c r="M238" s="252" t="s">
        <v>310</v>
      </c>
      <c r="N238" s="253">
        <v>31066.129462</v>
      </c>
      <c r="O238" s="254">
        <v>9997.332219</v>
      </c>
      <c r="P238" s="255">
        <v>310578417</v>
      </c>
    </row>
    <row r="239" spans="1:16" ht="15">
      <c r="A239" s="244" t="s">
        <v>374</v>
      </c>
      <c r="B239" s="245"/>
      <c r="C239" s="244" t="s">
        <v>374</v>
      </c>
      <c r="D239" s="246" t="s">
        <v>374</v>
      </c>
      <c r="E239" s="247" t="s">
        <v>319</v>
      </c>
      <c r="F239" s="248" t="s">
        <v>306</v>
      </c>
      <c r="G239" s="249" t="s">
        <v>22</v>
      </c>
      <c r="H239" s="250">
        <v>1451</v>
      </c>
      <c r="I239" s="247" t="s">
        <v>372</v>
      </c>
      <c r="J239" s="247" t="s">
        <v>373</v>
      </c>
      <c r="K239" s="249" t="s">
        <v>309</v>
      </c>
      <c r="L239" s="251" t="s">
        <v>310</v>
      </c>
      <c r="M239" s="252" t="s">
        <v>310</v>
      </c>
      <c r="N239" s="253">
        <v>19088.698708</v>
      </c>
      <c r="O239" s="254">
        <v>10000</v>
      </c>
      <c r="P239" s="255">
        <v>190886987.08</v>
      </c>
    </row>
    <row r="240" spans="1:16" ht="15">
      <c r="A240" s="244" t="s">
        <v>374</v>
      </c>
      <c r="B240" s="245"/>
      <c r="C240" s="244" t="s">
        <v>374</v>
      </c>
      <c r="D240" s="246" t="s">
        <v>374</v>
      </c>
      <c r="E240" s="247" t="s">
        <v>319</v>
      </c>
      <c r="F240" s="248" t="s">
        <v>306</v>
      </c>
      <c r="G240" s="249" t="s">
        <v>22</v>
      </c>
      <c r="H240" s="250">
        <v>1452</v>
      </c>
      <c r="I240" s="247" t="s">
        <v>375</v>
      </c>
      <c r="J240" s="247" t="s">
        <v>376</v>
      </c>
      <c r="K240" s="249" t="s">
        <v>313</v>
      </c>
      <c r="L240" s="251" t="s">
        <v>310</v>
      </c>
      <c r="M240" s="252" t="s">
        <v>310</v>
      </c>
      <c r="N240" s="253">
        <v>19088.698708</v>
      </c>
      <c r="O240" s="254">
        <v>9997.332218</v>
      </c>
      <c r="P240" s="255">
        <v>190836062.6</v>
      </c>
    </row>
    <row r="241" spans="1:16" ht="15">
      <c r="A241" s="244" t="s">
        <v>377</v>
      </c>
      <c r="B241" s="245"/>
      <c r="C241" s="244" t="s">
        <v>377</v>
      </c>
      <c r="D241" s="246" t="s">
        <v>377</v>
      </c>
      <c r="E241" s="247" t="s">
        <v>305</v>
      </c>
      <c r="F241" s="248" t="s">
        <v>306</v>
      </c>
      <c r="G241" s="249" t="s">
        <v>22</v>
      </c>
      <c r="H241" s="250">
        <v>1452</v>
      </c>
      <c r="I241" s="247" t="s">
        <v>375</v>
      </c>
      <c r="J241" s="247" t="s">
        <v>376</v>
      </c>
      <c r="K241" s="249" t="s">
        <v>309</v>
      </c>
      <c r="L241" s="251" t="s">
        <v>310</v>
      </c>
      <c r="M241" s="252" t="s">
        <v>310</v>
      </c>
      <c r="N241" s="253">
        <v>72151.579102</v>
      </c>
      <c r="O241" s="254">
        <v>10000</v>
      </c>
      <c r="P241" s="255">
        <v>721515791.02</v>
      </c>
    </row>
    <row r="242" spans="1:16" ht="15">
      <c r="A242" s="244" t="s">
        <v>377</v>
      </c>
      <c r="B242" s="245"/>
      <c r="C242" s="244" t="s">
        <v>377</v>
      </c>
      <c r="D242" s="246" t="s">
        <v>377</v>
      </c>
      <c r="E242" s="247" t="s">
        <v>305</v>
      </c>
      <c r="F242" s="248" t="s">
        <v>306</v>
      </c>
      <c r="G242" s="249" t="s">
        <v>22</v>
      </c>
      <c r="H242" s="250">
        <v>1457</v>
      </c>
      <c r="I242" s="247" t="s">
        <v>378</v>
      </c>
      <c r="J242" s="247" t="s">
        <v>379</v>
      </c>
      <c r="K242" s="249" t="s">
        <v>313</v>
      </c>
      <c r="L242" s="251" t="s">
        <v>310</v>
      </c>
      <c r="M242" s="252" t="s">
        <v>310</v>
      </c>
      <c r="N242" s="253">
        <v>72151.579017</v>
      </c>
      <c r="O242" s="254">
        <v>9998.687843</v>
      </c>
      <c r="P242" s="255">
        <v>721421116</v>
      </c>
    </row>
    <row r="243" spans="1:16" ht="15">
      <c r="A243" s="244" t="s">
        <v>377</v>
      </c>
      <c r="B243" s="245"/>
      <c r="C243" s="244" t="s">
        <v>377</v>
      </c>
      <c r="D243" s="246" t="s">
        <v>377</v>
      </c>
      <c r="E243" s="247" t="s">
        <v>314</v>
      </c>
      <c r="F243" s="248" t="s">
        <v>306</v>
      </c>
      <c r="G243" s="249" t="s">
        <v>22</v>
      </c>
      <c r="H243" s="250">
        <v>1452</v>
      </c>
      <c r="I243" s="247" t="s">
        <v>375</v>
      </c>
      <c r="J243" s="247" t="s">
        <v>376</v>
      </c>
      <c r="K243" s="249" t="s">
        <v>309</v>
      </c>
      <c r="L243" s="251" t="s">
        <v>310</v>
      </c>
      <c r="M243" s="252" t="s">
        <v>310</v>
      </c>
      <c r="N243" s="253">
        <v>53081.97062</v>
      </c>
      <c r="O243" s="254">
        <v>10000</v>
      </c>
      <c r="P243" s="255">
        <v>530819706.2</v>
      </c>
    </row>
    <row r="244" spans="1:16" ht="15">
      <c r="A244" s="244" t="s">
        <v>377</v>
      </c>
      <c r="B244" s="245"/>
      <c r="C244" s="244" t="s">
        <v>377</v>
      </c>
      <c r="D244" s="246" t="s">
        <v>377</v>
      </c>
      <c r="E244" s="247" t="s">
        <v>314</v>
      </c>
      <c r="F244" s="248" t="s">
        <v>306</v>
      </c>
      <c r="G244" s="249" t="s">
        <v>22</v>
      </c>
      <c r="H244" s="250">
        <v>1457</v>
      </c>
      <c r="I244" s="247" t="s">
        <v>378</v>
      </c>
      <c r="J244" s="247" t="s">
        <v>379</v>
      </c>
      <c r="K244" s="249" t="s">
        <v>313</v>
      </c>
      <c r="L244" s="251" t="s">
        <v>310</v>
      </c>
      <c r="M244" s="252" t="s">
        <v>310</v>
      </c>
      <c r="N244" s="253">
        <v>53081.97059</v>
      </c>
      <c r="O244" s="254">
        <v>9998.687843</v>
      </c>
      <c r="P244" s="255">
        <v>530750054</v>
      </c>
    </row>
    <row r="245" spans="1:16" ht="15">
      <c r="A245" s="244" t="s">
        <v>377</v>
      </c>
      <c r="B245" s="245"/>
      <c r="C245" s="244" t="s">
        <v>377</v>
      </c>
      <c r="D245" s="246" t="s">
        <v>377</v>
      </c>
      <c r="E245" s="247" t="s">
        <v>315</v>
      </c>
      <c r="F245" s="248" t="s">
        <v>306</v>
      </c>
      <c r="G245" s="249" t="s">
        <v>22</v>
      </c>
      <c r="H245" s="250">
        <v>1452</v>
      </c>
      <c r="I245" s="247" t="s">
        <v>375</v>
      </c>
      <c r="J245" s="247" t="s">
        <v>376</v>
      </c>
      <c r="K245" s="249" t="s">
        <v>309</v>
      </c>
      <c r="L245" s="251" t="s">
        <v>310</v>
      </c>
      <c r="M245" s="252" t="s">
        <v>310</v>
      </c>
      <c r="N245" s="253">
        <v>19037.6818</v>
      </c>
      <c r="O245" s="254">
        <v>10000</v>
      </c>
      <c r="P245" s="255">
        <v>190376818</v>
      </c>
    </row>
    <row r="246" spans="1:16" ht="15">
      <c r="A246" s="244" t="s">
        <v>377</v>
      </c>
      <c r="B246" s="245"/>
      <c r="C246" s="244" t="s">
        <v>377</v>
      </c>
      <c r="D246" s="246" t="s">
        <v>377</v>
      </c>
      <c r="E246" s="247" t="s">
        <v>315</v>
      </c>
      <c r="F246" s="248" t="s">
        <v>306</v>
      </c>
      <c r="G246" s="249" t="s">
        <v>22</v>
      </c>
      <c r="H246" s="250">
        <v>1457</v>
      </c>
      <c r="I246" s="247" t="s">
        <v>378</v>
      </c>
      <c r="J246" s="247" t="s">
        <v>379</v>
      </c>
      <c r="K246" s="249" t="s">
        <v>313</v>
      </c>
      <c r="L246" s="251" t="s">
        <v>310</v>
      </c>
      <c r="M246" s="252" t="s">
        <v>310</v>
      </c>
      <c r="N246" s="253">
        <v>19037.681842</v>
      </c>
      <c r="O246" s="254">
        <v>9998.687843</v>
      </c>
      <c r="P246" s="255">
        <v>190351838</v>
      </c>
    </row>
    <row r="247" spans="1:16" ht="15">
      <c r="A247" s="244" t="s">
        <v>377</v>
      </c>
      <c r="B247" s="245"/>
      <c r="C247" s="244" t="s">
        <v>377</v>
      </c>
      <c r="D247" s="246" t="s">
        <v>377</v>
      </c>
      <c r="E247" s="247" t="s">
        <v>316</v>
      </c>
      <c r="F247" s="248" t="s">
        <v>306</v>
      </c>
      <c r="G247" s="249" t="s">
        <v>22</v>
      </c>
      <c r="H247" s="250">
        <v>1452</v>
      </c>
      <c r="I247" s="247" t="s">
        <v>375</v>
      </c>
      <c r="J247" s="247" t="s">
        <v>376</v>
      </c>
      <c r="K247" s="249" t="s">
        <v>309</v>
      </c>
      <c r="L247" s="251" t="s">
        <v>310</v>
      </c>
      <c r="M247" s="252" t="s">
        <v>310</v>
      </c>
      <c r="N247" s="253">
        <v>32338.189108</v>
      </c>
      <c r="O247" s="254">
        <v>10000</v>
      </c>
      <c r="P247" s="255">
        <v>323381891.08</v>
      </c>
    </row>
    <row r="248" spans="1:16" ht="15">
      <c r="A248" s="244" t="s">
        <v>377</v>
      </c>
      <c r="B248" s="245"/>
      <c r="C248" s="244" t="s">
        <v>377</v>
      </c>
      <c r="D248" s="246" t="s">
        <v>377</v>
      </c>
      <c r="E248" s="247" t="s">
        <v>316</v>
      </c>
      <c r="F248" s="248" t="s">
        <v>306</v>
      </c>
      <c r="G248" s="249" t="s">
        <v>22</v>
      </c>
      <c r="H248" s="250">
        <v>1457</v>
      </c>
      <c r="I248" s="247" t="s">
        <v>378</v>
      </c>
      <c r="J248" s="247" t="s">
        <v>379</v>
      </c>
      <c r="K248" s="249" t="s">
        <v>313</v>
      </c>
      <c r="L248" s="251" t="s">
        <v>310</v>
      </c>
      <c r="M248" s="252" t="s">
        <v>310</v>
      </c>
      <c r="N248" s="253">
        <v>32338.189077</v>
      </c>
      <c r="O248" s="254">
        <v>9998.687843</v>
      </c>
      <c r="P248" s="255">
        <v>323339458</v>
      </c>
    </row>
    <row r="249" spans="1:16" ht="15">
      <c r="A249" s="244" t="s">
        <v>377</v>
      </c>
      <c r="B249" s="245"/>
      <c r="C249" s="244" t="s">
        <v>377</v>
      </c>
      <c r="D249" s="246" t="s">
        <v>377</v>
      </c>
      <c r="E249" s="247" t="s">
        <v>317</v>
      </c>
      <c r="F249" s="248" t="s">
        <v>306</v>
      </c>
      <c r="G249" s="249" t="s">
        <v>22</v>
      </c>
      <c r="H249" s="250">
        <v>1452</v>
      </c>
      <c r="I249" s="247" t="s">
        <v>375</v>
      </c>
      <c r="J249" s="247" t="s">
        <v>376</v>
      </c>
      <c r="K249" s="249" t="s">
        <v>309</v>
      </c>
      <c r="L249" s="251" t="s">
        <v>310</v>
      </c>
      <c r="M249" s="252" t="s">
        <v>310</v>
      </c>
      <c r="N249" s="253">
        <v>9235.751202</v>
      </c>
      <c r="O249" s="254">
        <v>10000</v>
      </c>
      <c r="P249" s="255">
        <v>92357512.02</v>
      </c>
    </row>
    <row r="250" spans="1:16" ht="15">
      <c r="A250" s="244" t="s">
        <v>377</v>
      </c>
      <c r="B250" s="245"/>
      <c r="C250" s="244" t="s">
        <v>377</v>
      </c>
      <c r="D250" s="246" t="s">
        <v>377</v>
      </c>
      <c r="E250" s="247" t="s">
        <v>317</v>
      </c>
      <c r="F250" s="248" t="s">
        <v>306</v>
      </c>
      <c r="G250" s="249" t="s">
        <v>22</v>
      </c>
      <c r="H250" s="250">
        <v>1457</v>
      </c>
      <c r="I250" s="247" t="s">
        <v>378</v>
      </c>
      <c r="J250" s="247" t="s">
        <v>379</v>
      </c>
      <c r="K250" s="249" t="s">
        <v>313</v>
      </c>
      <c r="L250" s="251" t="s">
        <v>310</v>
      </c>
      <c r="M250" s="252" t="s">
        <v>310</v>
      </c>
      <c r="N250" s="253">
        <v>9235.751175</v>
      </c>
      <c r="O250" s="254">
        <v>9998.687844</v>
      </c>
      <c r="P250" s="255">
        <v>92345393</v>
      </c>
    </row>
    <row r="251" spans="1:16" ht="15">
      <c r="A251" s="244" t="s">
        <v>377</v>
      </c>
      <c r="B251" s="245"/>
      <c r="C251" s="244" t="s">
        <v>377</v>
      </c>
      <c r="D251" s="246" t="s">
        <v>377</v>
      </c>
      <c r="E251" s="247" t="s">
        <v>318</v>
      </c>
      <c r="F251" s="248" t="s">
        <v>306</v>
      </c>
      <c r="G251" s="249" t="s">
        <v>22</v>
      </c>
      <c r="H251" s="250">
        <v>1452</v>
      </c>
      <c r="I251" s="247" t="s">
        <v>375</v>
      </c>
      <c r="J251" s="247" t="s">
        <v>376</v>
      </c>
      <c r="K251" s="249" t="s">
        <v>309</v>
      </c>
      <c r="L251" s="251" t="s">
        <v>310</v>
      </c>
      <c r="M251" s="252" t="s">
        <v>310</v>
      </c>
      <c r="N251" s="253">
        <v>31066.129462</v>
      </c>
      <c r="O251" s="254">
        <v>10000</v>
      </c>
      <c r="P251" s="255">
        <v>310661294.62</v>
      </c>
    </row>
    <row r="252" spans="1:16" ht="15">
      <c r="A252" s="244" t="s">
        <v>377</v>
      </c>
      <c r="B252" s="245"/>
      <c r="C252" s="244" t="s">
        <v>377</v>
      </c>
      <c r="D252" s="246" t="s">
        <v>377</v>
      </c>
      <c r="E252" s="247" t="s">
        <v>318</v>
      </c>
      <c r="F252" s="248" t="s">
        <v>306</v>
      </c>
      <c r="G252" s="249" t="s">
        <v>22</v>
      </c>
      <c r="H252" s="250">
        <v>1457</v>
      </c>
      <c r="I252" s="247" t="s">
        <v>378</v>
      </c>
      <c r="J252" s="247" t="s">
        <v>379</v>
      </c>
      <c r="K252" s="249" t="s">
        <v>313</v>
      </c>
      <c r="L252" s="251" t="s">
        <v>310</v>
      </c>
      <c r="M252" s="252" t="s">
        <v>310</v>
      </c>
      <c r="N252" s="253">
        <v>31066.129463</v>
      </c>
      <c r="O252" s="254">
        <v>9998.687843</v>
      </c>
      <c r="P252" s="255">
        <v>310620531</v>
      </c>
    </row>
    <row r="253" spans="1:16" ht="15">
      <c r="A253" s="244" t="s">
        <v>377</v>
      </c>
      <c r="B253" s="245"/>
      <c r="C253" s="244" t="s">
        <v>377</v>
      </c>
      <c r="D253" s="246" t="s">
        <v>377</v>
      </c>
      <c r="E253" s="247" t="s">
        <v>319</v>
      </c>
      <c r="F253" s="248" t="s">
        <v>306</v>
      </c>
      <c r="G253" s="249" t="s">
        <v>22</v>
      </c>
      <c r="H253" s="250">
        <v>1452</v>
      </c>
      <c r="I253" s="247" t="s">
        <v>375</v>
      </c>
      <c r="J253" s="247" t="s">
        <v>376</v>
      </c>
      <c r="K253" s="249" t="s">
        <v>309</v>
      </c>
      <c r="L253" s="251" t="s">
        <v>310</v>
      </c>
      <c r="M253" s="252" t="s">
        <v>310</v>
      </c>
      <c r="N253" s="253">
        <v>19088.698708</v>
      </c>
      <c r="O253" s="254">
        <v>10000</v>
      </c>
      <c r="P253" s="255">
        <v>190886987.08</v>
      </c>
    </row>
    <row r="254" spans="1:16" ht="15">
      <c r="A254" s="244" t="s">
        <v>377</v>
      </c>
      <c r="B254" s="245"/>
      <c r="C254" s="244" t="s">
        <v>377</v>
      </c>
      <c r="D254" s="246" t="s">
        <v>377</v>
      </c>
      <c r="E254" s="247" t="s">
        <v>319</v>
      </c>
      <c r="F254" s="248" t="s">
        <v>306</v>
      </c>
      <c r="G254" s="249" t="s">
        <v>22</v>
      </c>
      <c r="H254" s="250">
        <v>1457</v>
      </c>
      <c r="I254" s="247" t="s">
        <v>378</v>
      </c>
      <c r="J254" s="247" t="s">
        <v>379</v>
      </c>
      <c r="K254" s="249" t="s">
        <v>313</v>
      </c>
      <c r="L254" s="251" t="s">
        <v>310</v>
      </c>
      <c r="M254" s="252" t="s">
        <v>310</v>
      </c>
      <c r="N254" s="253">
        <v>19088.69884</v>
      </c>
      <c r="O254" s="254">
        <v>9998.687841</v>
      </c>
      <c r="P254" s="255">
        <v>190861941</v>
      </c>
    </row>
    <row r="255" spans="1:16" ht="15">
      <c r="A255" s="244" t="s">
        <v>380</v>
      </c>
      <c r="B255" s="245"/>
      <c r="C255" s="244" t="s">
        <v>380</v>
      </c>
      <c r="D255" s="246" t="s">
        <v>380</v>
      </c>
      <c r="E255" s="247" t="s">
        <v>305</v>
      </c>
      <c r="F255" s="248" t="s">
        <v>306</v>
      </c>
      <c r="G255" s="249" t="s">
        <v>22</v>
      </c>
      <c r="H255" s="250">
        <v>1457</v>
      </c>
      <c r="I255" s="247" t="s">
        <v>378</v>
      </c>
      <c r="J255" s="247" t="s">
        <v>379</v>
      </c>
      <c r="K255" s="249" t="s">
        <v>309</v>
      </c>
      <c r="L255" s="251" t="s">
        <v>310</v>
      </c>
      <c r="M255" s="252" t="s">
        <v>310</v>
      </c>
      <c r="N255" s="253">
        <v>72151.579017</v>
      </c>
      <c r="O255" s="254">
        <v>10000</v>
      </c>
      <c r="P255" s="255">
        <v>721515790.17</v>
      </c>
    </row>
    <row r="256" spans="1:16" ht="15">
      <c r="A256" s="244" t="s">
        <v>380</v>
      </c>
      <c r="B256" s="245"/>
      <c r="C256" s="244" t="s">
        <v>380</v>
      </c>
      <c r="D256" s="246" t="s">
        <v>380</v>
      </c>
      <c r="E256" s="247" t="s">
        <v>305</v>
      </c>
      <c r="F256" s="248" t="s">
        <v>306</v>
      </c>
      <c r="G256" s="249" t="s">
        <v>22</v>
      </c>
      <c r="H256" s="250">
        <v>1458</v>
      </c>
      <c r="I256" s="247" t="s">
        <v>381</v>
      </c>
      <c r="J256" s="247" t="s">
        <v>382</v>
      </c>
      <c r="K256" s="249" t="s">
        <v>313</v>
      </c>
      <c r="L256" s="251" t="s">
        <v>310</v>
      </c>
      <c r="M256" s="252" t="s">
        <v>310</v>
      </c>
      <c r="N256" s="253">
        <v>72151.570023</v>
      </c>
      <c r="O256" s="254">
        <v>9996.261672</v>
      </c>
      <c r="P256" s="255">
        <v>721245974</v>
      </c>
    </row>
    <row r="257" spans="1:16" ht="15">
      <c r="A257" s="244" t="s">
        <v>380</v>
      </c>
      <c r="B257" s="245"/>
      <c r="C257" s="244" t="s">
        <v>380</v>
      </c>
      <c r="D257" s="246" t="s">
        <v>380</v>
      </c>
      <c r="E257" s="247" t="s">
        <v>314</v>
      </c>
      <c r="F257" s="248" t="s">
        <v>306</v>
      </c>
      <c r="G257" s="249" t="s">
        <v>22</v>
      </c>
      <c r="H257" s="250">
        <v>1457</v>
      </c>
      <c r="I257" s="247" t="s">
        <v>378</v>
      </c>
      <c r="J257" s="247" t="s">
        <v>379</v>
      </c>
      <c r="K257" s="249" t="s">
        <v>309</v>
      </c>
      <c r="L257" s="251" t="s">
        <v>310</v>
      </c>
      <c r="M257" s="252" t="s">
        <v>310</v>
      </c>
      <c r="N257" s="253">
        <v>53081.97059</v>
      </c>
      <c r="O257" s="254">
        <v>10000</v>
      </c>
      <c r="P257" s="255">
        <v>530819705.9</v>
      </c>
    </row>
    <row r="258" spans="1:16" ht="15">
      <c r="A258" s="244" t="s">
        <v>380</v>
      </c>
      <c r="B258" s="245"/>
      <c r="C258" s="244" t="s">
        <v>380</v>
      </c>
      <c r="D258" s="246" t="s">
        <v>380</v>
      </c>
      <c r="E258" s="247" t="s">
        <v>314</v>
      </c>
      <c r="F258" s="248" t="s">
        <v>306</v>
      </c>
      <c r="G258" s="249" t="s">
        <v>22</v>
      </c>
      <c r="H258" s="250">
        <v>1458</v>
      </c>
      <c r="I258" s="247" t="s">
        <v>381</v>
      </c>
      <c r="J258" s="247" t="s">
        <v>382</v>
      </c>
      <c r="K258" s="249" t="s">
        <v>313</v>
      </c>
      <c r="L258" s="251" t="s">
        <v>310</v>
      </c>
      <c r="M258" s="252" t="s">
        <v>310</v>
      </c>
      <c r="N258" s="253">
        <v>53081.96398</v>
      </c>
      <c r="O258" s="254">
        <v>9996.261672</v>
      </c>
      <c r="P258" s="255">
        <v>530621202</v>
      </c>
    </row>
    <row r="259" spans="1:16" ht="15">
      <c r="A259" s="244" t="s">
        <v>380</v>
      </c>
      <c r="B259" s="245"/>
      <c r="C259" s="244" t="s">
        <v>380</v>
      </c>
      <c r="D259" s="246" t="s">
        <v>380</v>
      </c>
      <c r="E259" s="247" t="s">
        <v>315</v>
      </c>
      <c r="F259" s="248" t="s">
        <v>306</v>
      </c>
      <c r="G259" s="249" t="s">
        <v>22</v>
      </c>
      <c r="H259" s="250">
        <v>1457</v>
      </c>
      <c r="I259" s="247" t="s">
        <v>378</v>
      </c>
      <c r="J259" s="247" t="s">
        <v>379</v>
      </c>
      <c r="K259" s="249" t="s">
        <v>309</v>
      </c>
      <c r="L259" s="251" t="s">
        <v>310</v>
      </c>
      <c r="M259" s="252" t="s">
        <v>310</v>
      </c>
      <c r="N259" s="253">
        <v>19037.681842</v>
      </c>
      <c r="O259" s="254">
        <v>10000</v>
      </c>
      <c r="P259" s="255">
        <v>190376818.42</v>
      </c>
    </row>
    <row r="260" spans="1:16" ht="15">
      <c r="A260" s="244" t="s">
        <v>380</v>
      </c>
      <c r="B260" s="245"/>
      <c r="C260" s="244" t="s">
        <v>380</v>
      </c>
      <c r="D260" s="246" t="s">
        <v>380</v>
      </c>
      <c r="E260" s="247" t="s">
        <v>315</v>
      </c>
      <c r="F260" s="248" t="s">
        <v>306</v>
      </c>
      <c r="G260" s="249" t="s">
        <v>22</v>
      </c>
      <c r="H260" s="250">
        <v>1458</v>
      </c>
      <c r="I260" s="247" t="s">
        <v>381</v>
      </c>
      <c r="J260" s="247" t="s">
        <v>382</v>
      </c>
      <c r="K260" s="249" t="s">
        <v>313</v>
      </c>
      <c r="L260" s="251" t="s">
        <v>310</v>
      </c>
      <c r="M260" s="252" t="s">
        <v>310</v>
      </c>
      <c r="N260" s="253">
        <v>19037.679409</v>
      </c>
      <c r="O260" s="254">
        <v>9996.261672</v>
      </c>
      <c r="P260" s="255">
        <v>190305625</v>
      </c>
    </row>
    <row r="261" spans="1:16" ht="15">
      <c r="A261" s="244" t="s">
        <v>380</v>
      </c>
      <c r="B261" s="245"/>
      <c r="C261" s="244" t="s">
        <v>380</v>
      </c>
      <c r="D261" s="246" t="s">
        <v>380</v>
      </c>
      <c r="E261" s="247" t="s">
        <v>316</v>
      </c>
      <c r="F261" s="248" t="s">
        <v>306</v>
      </c>
      <c r="G261" s="249" t="s">
        <v>22</v>
      </c>
      <c r="H261" s="250">
        <v>1457</v>
      </c>
      <c r="I261" s="247" t="s">
        <v>378</v>
      </c>
      <c r="J261" s="247" t="s">
        <v>379</v>
      </c>
      <c r="K261" s="249" t="s">
        <v>309</v>
      </c>
      <c r="L261" s="251" t="s">
        <v>310</v>
      </c>
      <c r="M261" s="252" t="s">
        <v>310</v>
      </c>
      <c r="N261" s="253">
        <v>32338.189077</v>
      </c>
      <c r="O261" s="254">
        <v>10000</v>
      </c>
      <c r="P261" s="255">
        <v>323381890.77</v>
      </c>
    </row>
    <row r="262" spans="1:16" ht="15">
      <c r="A262" s="244" t="s">
        <v>380</v>
      </c>
      <c r="B262" s="245"/>
      <c r="C262" s="244" t="s">
        <v>380</v>
      </c>
      <c r="D262" s="246" t="s">
        <v>380</v>
      </c>
      <c r="E262" s="247" t="s">
        <v>316</v>
      </c>
      <c r="F262" s="248" t="s">
        <v>306</v>
      </c>
      <c r="G262" s="249" t="s">
        <v>22</v>
      </c>
      <c r="H262" s="250">
        <v>1458</v>
      </c>
      <c r="I262" s="247" t="s">
        <v>381</v>
      </c>
      <c r="J262" s="247" t="s">
        <v>382</v>
      </c>
      <c r="K262" s="249" t="s">
        <v>313</v>
      </c>
      <c r="L262" s="251" t="s">
        <v>310</v>
      </c>
      <c r="M262" s="252" t="s">
        <v>310</v>
      </c>
      <c r="N262" s="253">
        <v>32338.184974</v>
      </c>
      <c r="O262" s="254">
        <v>9996.261672</v>
      </c>
      <c r="P262" s="255">
        <v>323260959</v>
      </c>
    </row>
    <row r="263" spans="1:16" ht="15">
      <c r="A263" s="244" t="s">
        <v>380</v>
      </c>
      <c r="B263" s="245"/>
      <c r="C263" s="244" t="s">
        <v>380</v>
      </c>
      <c r="D263" s="246" t="s">
        <v>380</v>
      </c>
      <c r="E263" s="247" t="s">
        <v>317</v>
      </c>
      <c r="F263" s="248" t="s">
        <v>306</v>
      </c>
      <c r="G263" s="249" t="s">
        <v>22</v>
      </c>
      <c r="H263" s="250">
        <v>1457</v>
      </c>
      <c r="I263" s="247" t="s">
        <v>378</v>
      </c>
      <c r="J263" s="247" t="s">
        <v>379</v>
      </c>
      <c r="K263" s="249" t="s">
        <v>309</v>
      </c>
      <c r="L263" s="251" t="s">
        <v>310</v>
      </c>
      <c r="M263" s="252" t="s">
        <v>310</v>
      </c>
      <c r="N263" s="253">
        <v>9235.751175</v>
      </c>
      <c r="O263" s="254">
        <v>10000</v>
      </c>
      <c r="P263" s="255">
        <v>92357511.75</v>
      </c>
    </row>
    <row r="264" spans="1:16" ht="15">
      <c r="A264" s="244" t="s">
        <v>380</v>
      </c>
      <c r="B264" s="245"/>
      <c r="C264" s="244" t="s">
        <v>380</v>
      </c>
      <c r="D264" s="246" t="s">
        <v>380</v>
      </c>
      <c r="E264" s="247" t="s">
        <v>317</v>
      </c>
      <c r="F264" s="248" t="s">
        <v>306</v>
      </c>
      <c r="G264" s="249" t="s">
        <v>22</v>
      </c>
      <c r="H264" s="250">
        <v>1458</v>
      </c>
      <c r="I264" s="247" t="s">
        <v>381</v>
      </c>
      <c r="J264" s="247" t="s">
        <v>382</v>
      </c>
      <c r="K264" s="249" t="s">
        <v>313</v>
      </c>
      <c r="L264" s="251" t="s">
        <v>310</v>
      </c>
      <c r="M264" s="252" t="s">
        <v>310</v>
      </c>
      <c r="N264" s="253">
        <v>9235.750026</v>
      </c>
      <c r="O264" s="254">
        <v>9996.261672</v>
      </c>
      <c r="P264" s="255">
        <v>92322974</v>
      </c>
    </row>
    <row r="265" spans="1:16" ht="15">
      <c r="A265" s="244" t="s">
        <v>380</v>
      </c>
      <c r="B265" s="245"/>
      <c r="C265" s="244" t="s">
        <v>380</v>
      </c>
      <c r="D265" s="246" t="s">
        <v>380</v>
      </c>
      <c r="E265" s="247" t="s">
        <v>318</v>
      </c>
      <c r="F265" s="248" t="s">
        <v>306</v>
      </c>
      <c r="G265" s="249" t="s">
        <v>22</v>
      </c>
      <c r="H265" s="250">
        <v>1457</v>
      </c>
      <c r="I265" s="247" t="s">
        <v>378</v>
      </c>
      <c r="J265" s="247" t="s">
        <v>379</v>
      </c>
      <c r="K265" s="249" t="s">
        <v>309</v>
      </c>
      <c r="L265" s="251" t="s">
        <v>310</v>
      </c>
      <c r="M265" s="252" t="s">
        <v>310</v>
      </c>
      <c r="N265" s="253">
        <v>31066.129463</v>
      </c>
      <c r="O265" s="254">
        <v>10000</v>
      </c>
      <c r="P265" s="255">
        <v>310661294.63</v>
      </c>
    </row>
    <row r="266" spans="1:16" ht="15">
      <c r="A266" s="244" t="s">
        <v>380</v>
      </c>
      <c r="B266" s="245"/>
      <c r="C266" s="244" t="s">
        <v>380</v>
      </c>
      <c r="D266" s="246" t="s">
        <v>380</v>
      </c>
      <c r="E266" s="247" t="s">
        <v>318</v>
      </c>
      <c r="F266" s="248" t="s">
        <v>306</v>
      </c>
      <c r="G266" s="249" t="s">
        <v>22</v>
      </c>
      <c r="H266" s="250">
        <v>1458</v>
      </c>
      <c r="I266" s="247" t="s">
        <v>381</v>
      </c>
      <c r="J266" s="247" t="s">
        <v>382</v>
      </c>
      <c r="K266" s="249" t="s">
        <v>313</v>
      </c>
      <c r="L266" s="251" t="s">
        <v>310</v>
      </c>
      <c r="M266" s="252" t="s">
        <v>310</v>
      </c>
      <c r="N266" s="253">
        <v>14154.851588</v>
      </c>
      <c r="O266" s="254">
        <v>9996.261672</v>
      </c>
      <c r="P266" s="255">
        <v>141495600.4</v>
      </c>
    </row>
    <row r="267" spans="1:16" ht="15">
      <c r="A267" s="244" t="s">
        <v>380</v>
      </c>
      <c r="B267" s="245"/>
      <c r="C267" s="244" t="s">
        <v>380</v>
      </c>
      <c r="D267" s="246" t="s">
        <v>380</v>
      </c>
      <c r="E267" s="247" t="s">
        <v>318</v>
      </c>
      <c r="F267" s="248" t="s">
        <v>306</v>
      </c>
      <c r="G267" s="249" t="s">
        <v>22</v>
      </c>
      <c r="H267" s="250">
        <v>1458</v>
      </c>
      <c r="I267" s="247" t="s">
        <v>381</v>
      </c>
      <c r="J267" s="247" t="s">
        <v>382</v>
      </c>
      <c r="K267" s="249" t="s">
        <v>313</v>
      </c>
      <c r="L267" s="251" t="s">
        <v>310</v>
      </c>
      <c r="M267" s="252" t="s">
        <v>310</v>
      </c>
      <c r="N267" s="253">
        <v>16911.287835</v>
      </c>
      <c r="O267" s="254">
        <v>9996.253458</v>
      </c>
      <c r="P267" s="255">
        <v>169049519.5</v>
      </c>
    </row>
    <row r="268" spans="1:16" ht="15">
      <c r="A268" s="244" t="s">
        <v>380</v>
      </c>
      <c r="B268" s="245"/>
      <c r="C268" s="244" t="s">
        <v>380</v>
      </c>
      <c r="D268" s="246" t="s">
        <v>380</v>
      </c>
      <c r="E268" s="247" t="s">
        <v>319</v>
      </c>
      <c r="F268" s="248" t="s">
        <v>306</v>
      </c>
      <c r="G268" s="249" t="s">
        <v>22</v>
      </c>
      <c r="H268" s="250">
        <v>1457</v>
      </c>
      <c r="I268" s="247" t="s">
        <v>378</v>
      </c>
      <c r="J268" s="247" t="s">
        <v>379</v>
      </c>
      <c r="K268" s="249" t="s">
        <v>309</v>
      </c>
      <c r="L268" s="251" t="s">
        <v>310</v>
      </c>
      <c r="M268" s="252" t="s">
        <v>310</v>
      </c>
      <c r="N268" s="253">
        <v>19088.69884</v>
      </c>
      <c r="O268" s="254">
        <v>10000</v>
      </c>
      <c r="P268" s="255">
        <v>190886988.4</v>
      </c>
    </row>
    <row r="269" spans="1:16" ht="15">
      <c r="A269" s="244" t="s">
        <v>380</v>
      </c>
      <c r="B269" s="245"/>
      <c r="C269" s="244" t="s">
        <v>380</v>
      </c>
      <c r="D269" s="246" t="s">
        <v>380</v>
      </c>
      <c r="E269" s="247" t="s">
        <v>319</v>
      </c>
      <c r="F269" s="248" t="s">
        <v>306</v>
      </c>
      <c r="G269" s="249" t="s">
        <v>22</v>
      </c>
      <c r="H269" s="250">
        <v>1458</v>
      </c>
      <c r="I269" s="247" t="s">
        <v>381</v>
      </c>
      <c r="J269" s="247" t="s">
        <v>382</v>
      </c>
      <c r="K269" s="249" t="s">
        <v>313</v>
      </c>
      <c r="L269" s="251" t="s">
        <v>310</v>
      </c>
      <c r="M269" s="252" t="s">
        <v>310</v>
      </c>
      <c r="N269" s="253">
        <v>19088.712164</v>
      </c>
      <c r="O269" s="254">
        <v>9996.253459</v>
      </c>
      <c r="P269" s="255">
        <v>190815605</v>
      </c>
    </row>
    <row r="270" spans="1:16" ht="15">
      <c r="A270" s="244" t="s">
        <v>383</v>
      </c>
      <c r="B270" s="245"/>
      <c r="C270" s="244" t="s">
        <v>383</v>
      </c>
      <c r="D270" s="246" t="s">
        <v>383</v>
      </c>
      <c r="E270" s="247" t="s">
        <v>305</v>
      </c>
      <c r="F270" s="248" t="s">
        <v>306</v>
      </c>
      <c r="G270" s="249" t="s">
        <v>22</v>
      </c>
      <c r="H270" s="250">
        <v>1458</v>
      </c>
      <c r="I270" s="247" t="s">
        <v>381</v>
      </c>
      <c r="J270" s="247" t="s">
        <v>382</v>
      </c>
      <c r="K270" s="249" t="s">
        <v>309</v>
      </c>
      <c r="L270" s="251" t="s">
        <v>310</v>
      </c>
      <c r="M270" s="252" t="s">
        <v>310</v>
      </c>
      <c r="N270" s="253">
        <v>72151.570023</v>
      </c>
      <c r="O270" s="254">
        <v>10000</v>
      </c>
      <c r="P270" s="255">
        <v>721515700.23</v>
      </c>
    </row>
    <row r="271" spans="1:16" ht="15">
      <c r="A271" s="244" t="s">
        <v>383</v>
      </c>
      <c r="B271" s="245"/>
      <c r="C271" s="244" t="s">
        <v>383</v>
      </c>
      <c r="D271" s="246" t="s">
        <v>383</v>
      </c>
      <c r="E271" s="247" t="s">
        <v>305</v>
      </c>
      <c r="F271" s="248" t="s">
        <v>306</v>
      </c>
      <c r="G271" s="249" t="s">
        <v>22</v>
      </c>
      <c r="H271" s="250">
        <v>1466</v>
      </c>
      <c r="I271" s="247" t="s">
        <v>384</v>
      </c>
      <c r="J271" s="247" t="s">
        <v>385</v>
      </c>
      <c r="K271" s="249" t="s">
        <v>313</v>
      </c>
      <c r="L271" s="251" t="s">
        <v>310</v>
      </c>
      <c r="M271" s="252" t="s">
        <v>310</v>
      </c>
      <c r="N271" s="253">
        <v>72151.570019</v>
      </c>
      <c r="O271" s="254">
        <v>9991.185858</v>
      </c>
      <c r="P271" s="255">
        <v>720879746</v>
      </c>
    </row>
    <row r="272" spans="1:16" ht="15">
      <c r="A272" s="244" t="s">
        <v>383</v>
      </c>
      <c r="B272" s="245"/>
      <c r="C272" s="244" t="s">
        <v>383</v>
      </c>
      <c r="D272" s="246" t="s">
        <v>383</v>
      </c>
      <c r="E272" s="247" t="s">
        <v>314</v>
      </c>
      <c r="F272" s="248" t="s">
        <v>306</v>
      </c>
      <c r="G272" s="249" t="s">
        <v>22</v>
      </c>
      <c r="H272" s="250">
        <v>1458</v>
      </c>
      <c r="I272" s="247" t="s">
        <v>381</v>
      </c>
      <c r="J272" s="247" t="s">
        <v>382</v>
      </c>
      <c r="K272" s="249" t="s">
        <v>309</v>
      </c>
      <c r="L272" s="251" t="s">
        <v>310</v>
      </c>
      <c r="M272" s="252" t="s">
        <v>310</v>
      </c>
      <c r="N272" s="253">
        <v>53081.96398</v>
      </c>
      <c r="O272" s="254">
        <v>10000</v>
      </c>
      <c r="P272" s="255">
        <v>530819639.8</v>
      </c>
    </row>
    <row r="273" spans="1:16" ht="15">
      <c r="A273" s="244" t="s">
        <v>383</v>
      </c>
      <c r="B273" s="245"/>
      <c r="C273" s="244" t="s">
        <v>383</v>
      </c>
      <c r="D273" s="246" t="s">
        <v>383</v>
      </c>
      <c r="E273" s="247" t="s">
        <v>314</v>
      </c>
      <c r="F273" s="248" t="s">
        <v>306</v>
      </c>
      <c r="G273" s="249" t="s">
        <v>22</v>
      </c>
      <c r="H273" s="250">
        <v>1466</v>
      </c>
      <c r="I273" s="247" t="s">
        <v>384</v>
      </c>
      <c r="J273" s="247" t="s">
        <v>385</v>
      </c>
      <c r="K273" s="249" t="s">
        <v>313</v>
      </c>
      <c r="L273" s="251" t="s">
        <v>310</v>
      </c>
      <c r="M273" s="252" t="s">
        <v>310</v>
      </c>
      <c r="N273" s="253">
        <v>53081.964</v>
      </c>
      <c r="O273" s="254">
        <v>9991.185857</v>
      </c>
      <c r="P273" s="255">
        <v>530351768</v>
      </c>
    </row>
    <row r="274" spans="1:16" ht="15">
      <c r="A274" s="244" t="s">
        <v>383</v>
      </c>
      <c r="B274" s="245"/>
      <c r="C274" s="244" t="s">
        <v>383</v>
      </c>
      <c r="D274" s="246" t="s">
        <v>383</v>
      </c>
      <c r="E274" s="247" t="s">
        <v>315</v>
      </c>
      <c r="F274" s="248" t="s">
        <v>306</v>
      </c>
      <c r="G274" s="249" t="s">
        <v>22</v>
      </c>
      <c r="H274" s="250">
        <v>1458</v>
      </c>
      <c r="I274" s="247" t="s">
        <v>381</v>
      </c>
      <c r="J274" s="247" t="s">
        <v>382</v>
      </c>
      <c r="K274" s="249" t="s">
        <v>309</v>
      </c>
      <c r="L274" s="251" t="s">
        <v>310</v>
      </c>
      <c r="M274" s="252" t="s">
        <v>310</v>
      </c>
      <c r="N274" s="253">
        <v>19037.679409</v>
      </c>
      <c r="O274" s="254">
        <v>10000</v>
      </c>
      <c r="P274" s="255">
        <v>190376794.09</v>
      </c>
    </row>
    <row r="275" spans="1:16" ht="15">
      <c r="A275" s="244" t="s">
        <v>383</v>
      </c>
      <c r="B275" s="245"/>
      <c r="C275" s="244" t="s">
        <v>383</v>
      </c>
      <c r="D275" s="246" t="s">
        <v>383</v>
      </c>
      <c r="E275" s="247" t="s">
        <v>315</v>
      </c>
      <c r="F275" s="248" t="s">
        <v>306</v>
      </c>
      <c r="G275" s="249" t="s">
        <v>22</v>
      </c>
      <c r="H275" s="250">
        <v>1466</v>
      </c>
      <c r="I275" s="247" t="s">
        <v>384</v>
      </c>
      <c r="J275" s="247" t="s">
        <v>385</v>
      </c>
      <c r="K275" s="249" t="s">
        <v>313</v>
      </c>
      <c r="L275" s="251" t="s">
        <v>310</v>
      </c>
      <c r="M275" s="252" t="s">
        <v>310</v>
      </c>
      <c r="N275" s="253">
        <v>19037.679381</v>
      </c>
      <c r="O275" s="254">
        <v>9991.185858</v>
      </c>
      <c r="P275" s="255">
        <v>190208993</v>
      </c>
    </row>
    <row r="276" spans="1:16" ht="15">
      <c r="A276" s="244" t="s">
        <v>383</v>
      </c>
      <c r="B276" s="245"/>
      <c r="C276" s="244" t="s">
        <v>383</v>
      </c>
      <c r="D276" s="246" t="s">
        <v>383</v>
      </c>
      <c r="E276" s="247" t="s">
        <v>316</v>
      </c>
      <c r="F276" s="248" t="s">
        <v>306</v>
      </c>
      <c r="G276" s="249" t="s">
        <v>22</v>
      </c>
      <c r="H276" s="250">
        <v>1458</v>
      </c>
      <c r="I276" s="247" t="s">
        <v>381</v>
      </c>
      <c r="J276" s="247" t="s">
        <v>382</v>
      </c>
      <c r="K276" s="249" t="s">
        <v>309</v>
      </c>
      <c r="L276" s="251" t="s">
        <v>310</v>
      </c>
      <c r="M276" s="252" t="s">
        <v>310</v>
      </c>
      <c r="N276" s="253">
        <v>32338.184974</v>
      </c>
      <c r="O276" s="254">
        <v>10000</v>
      </c>
      <c r="P276" s="255">
        <v>323381849.74</v>
      </c>
    </row>
    <row r="277" spans="1:16" ht="15">
      <c r="A277" s="244" t="s">
        <v>383</v>
      </c>
      <c r="B277" s="245"/>
      <c r="C277" s="244" t="s">
        <v>383</v>
      </c>
      <c r="D277" s="246" t="s">
        <v>383</v>
      </c>
      <c r="E277" s="247" t="s">
        <v>316</v>
      </c>
      <c r="F277" s="248" t="s">
        <v>306</v>
      </c>
      <c r="G277" s="249" t="s">
        <v>22</v>
      </c>
      <c r="H277" s="250">
        <v>1466</v>
      </c>
      <c r="I277" s="247" t="s">
        <v>384</v>
      </c>
      <c r="J277" s="247" t="s">
        <v>385</v>
      </c>
      <c r="K277" s="249" t="s">
        <v>313</v>
      </c>
      <c r="L277" s="251" t="s">
        <v>310</v>
      </c>
      <c r="M277" s="252" t="s">
        <v>310</v>
      </c>
      <c r="N277" s="253">
        <v>32338.184936</v>
      </c>
      <c r="O277" s="254">
        <v>9991.185858</v>
      </c>
      <c r="P277" s="255">
        <v>323096816</v>
      </c>
    </row>
    <row r="278" spans="1:16" ht="15">
      <c r="A278" s="244" t="s">
        <v>383</v>
      </c>
      <c r="B278" s="245"/>
      <c r="C278" s="244" t="s">
        <v>383</v>
      </c>
      <c r="D278" s="246" t="s">
        <v>383</v>
      </c>
      <c r="E278" s="247" t="s">
        <v>317</v>
      </c>
      <c r="F278" s="248" t="s">
        <v>306</v>
      </c>
      <c r="G278" s="249" t="s">
        <v>22</v>
      </c>
      <c r="H278" s="250">
        <v>1458</v>
      </c>
      <c r="I278" s="247" t="s">
        <v>381</v>
      </c>
      <c r="J278" s="247" t="s">
        <v>382</v>
      </c>
      <c r="K278" s="249" t="s">
        <v>309</v>
      </c>
      <c r="L278" s="251" t="s">
        <v>310</v>
      </c>
      <c r="M278" s="252" t="s">
        <v>310</v>
      </c>
      <c r="N278" s="253">
        <v>9235.750026</v>
      </c>
      <c r="O278" s="254">
        <v>10000</v>
      </c>
      <c r="P278" s="255">
        <v>92357500.26</v>
      </c>
    </row>
    <row r="279" spans="1:16" ht="15">
      <c r="A279" s="244" t="s">
        <v>383</v>
      </c>
      <c r="B279" s="245"/>
      <c r="C279" s="244" t="s">
        <v>383</v>
      </c>
      <c r="D279" s="246" t="s">
        <v>383</v>
      </c>
      <c r="E279" s="247" t="s">
        <v>317</v>
      </c>
      <c r="F279" s="248" t="s">
        <v>306</v>
      </c>
      <c r="G279" s="249" t="s">
        <v>22</v>
      </c>
      <c r="H279" s="250">
        <v>1466</v>
      </c>
      <c r="I279" s="247" t="s">
        <v>384</v>
      </c>
      <c r="J279" s="247" t="s">
        <v>385</v>
      </c>
      <c r="K279" s="249" t="s">
        <v>313</v>
      </c>
      <c r="L279" s="251" t="s">
        <v>310</v>
      </c>
      <c r="M279" s="252" t="s">
        <v>310</v>
      </c>
      <c r="N279" s="253">
        <v>9235.750021</v>
      </c>
      <c r="O279" s="254">
        <v>9991.185858</v>
      </c>
      <c r="P279" s="255">
        <v>92276095</v>
      </c>
    </row>
    <row r="280" spans="1:16" ht="15">
      <c r="A280" s="244" t="s">
        <v>383</v>
      </c>
      <c r="B280" s="245"/>
      <c r="C280" s="244" t="s">
        <v>383</v>
      </c>
      <c r="D280" s="246" t="s">
        <v>383</v>
      </c>
      <c r="E280" s="247" t="s">
        <v>318</v>
      </c>
      <c r="F280" s="248" t="s">
        <v>306</v>
      </c>
      <c r="G280" s="249" t="s">
        <v>22</v>
      </c>
      <c r="H280" s="250">
        <v>1458</v>
      </c>
      <c r="I280" s="247" t="s">
        <v>381</v>
      </c>
      <c r="J280" s="247" t="s">
        <v>382</v>
      </c>
      <c r="K280" s="249" t="s">
        <v>309</v>
      </c>
      <c r="L280" s="251" t="s">
        <v>310</v>
      </c>
      <c r="M280" s="252" t="s">
        <v>310</v>
      </c>
      <c r="N280" s="253">
        <v>31066.139423</v>
      </c>
      <c r="O280" s="254">
        <v>10000</v>
      </c>
      <c r="P280" s="255">
        <v>310661394.23</v>
      </c>
    </row>
    <row r="281" spans="1:16" ht="15">
      <c r="A281" s="244" t="s">
        <v>383</v>
      </c>
      <c r="B281" s="245"/>
      <c r="C281" s="244" t="s">
        <v>383</v>
      </c>
      <c r="D281" s="246" t="s">
        <v>383</v>
      </c>
      <c r="E281" s="247" t="s">
        <v>318</v>
      </c>
      <c r="F281" s="248" t="s">
        <v>306</v>
      </c>
      <c r="G281" s="249" t="s">
        <v>22</v>
      </c>
      <c r="H281" s="250">
        <v>1466</v>
      </c>
      <c r="I281" s="247" t="s">
        <v>384</v>
      </c>
      <c r="J281" s="247" t="s">
        <v>385</v>
      </c>
      <c r="K281" s="249" t="s">
        <v>313</v>
      </c>
      <c r="L281" s="251" t="s">
        <v>310</v>
      </c>
      <c r="M281" s="252" t="s">
        <v>310</v>
      </c>
      <c r="N281" s="253">
        <v>31066.139486</v>
      </c>
      <c r="O281" s="254">
        <v>9991.185858</v>
      </c>
      <c r="P281" s="255">
        <v>310387573.5</v>
      </c>
    </row>
    <row r="282" spans="1:16" ht="15">
      <c r="A282" s="244" t="s">
        <v>383</v>
      </c>
      <c r="B282" s="245"/>
      <c r="C282" s="244" t="s">
        <v>383</v>
      </c>
      <c r="D282" s="246" t="s">
        <v>383</v>
      </c>
      <c r="E282" s="247" t="s">
        <v>319</v>
      </c>
      <c r="F282" s="248" t="s">
        <v>306</v>
      </c>
      <c r="G282" s="249" t="s">
        <v>22</v>
      </c>
      <c r="H282" s="250">
        <v>1458</v>
      </c>
      <c r="I282" s="247" t="s">
        <v>381</v>
      </c>
      <c r="J282" s="247" t="s">
        <v>382</v>
      </c>
      <c r="K282" s="249" t="s">
        <v>309</v>
      </c>
      <c r="L282" s="251" t="s">
        <v>310</v>
      </c>
      <c r="M282" s="252" t="s">
        <v>310</v>
      </c>
      <c r="N282" s="253">
        <v>19088.712164</v>
      </c>
      <c r="O282" s="254">
        <v>10000</v>
      </c>
      <c r="P282" s="255">
        <v>190887121.64</v>
      </c>
    </row>
    <row r="283" spans="1:16" ht="15">
      <c r="A283" s="244" t="s">
        <v>383</v>
      </c>
      <c r="B283" s="245"/>
      <c r="C283" s="244" t="s">
        <v>383</v>
      </c>
      <c r="D283" s="246" t="s">
        <v>383</v>
      </c>
      <c r="E283" s="247" t="s">
        <v>319</v>
      </c>
      <c r="F283" s="248" t="s">
        <v>306</v>
      </c>
      <c r="G283" s="249" t="s">
        <v>22</v>
      </c>
      <c r="H283" s="250">
        <v>1466</v>
      </c>
      <c r="I283" s="247" t="s">
        <v>384</v>
      </c>
      <c r="J283" s="247" t="s">
        <v>385</v>
      </c>
      <c r="K283" s="249" t="s">
        <v>313</v>
      </c>
      <c r="L283" s="251" t="s">
        <v>310</v>
      </c>
      <c r="M283" s="252" t="s">
        <v>310</v>
      </c>
      <c r="N283" s="253">
        <v>19088.712162</v>
      </c>
      <c r="O283" s="254">
        <v>9991.185858</v>
      </c>
      <c r="P283" s="255">
        <v>190718871</v>
      </c>
    </row>
    <row r="284" spans="1:16" ht="26.25">
      <c r="A284" s="244" t="s">
        <v>386</v>
      </c>
      <c r="B284" s="245"/>
      <c r="C284" s="244" t="s">
        <v>386</v>
      </c>
      <c r="D284" s="246" t="s">
        <v>386</v>
      </c>
      <c r="E284" s="247" t="s">
        <v>305</v>
      </c>
      <c r="F284" s="248" t="s">
        <v>357</v>
      </c>
      <c r="G284" s="249" t="s">
        <v>358</v>
      </c>
      <c r="H284" s="250">
        <v>1086</v>
      </c>
      <c r="I284" s="247" t="s">
        <v>387</v>
      </c>
      <c r="J284" s="247" t="s">
        <v>388</v>
      </c>
      <c r="K284" s="249" t="s">
        <v>309</v>
      </c>
      <c r="L284" s="251" t="s">
        <v>310</v>
      </c>
      <c r="M284" s="252" t="s">
        <v>310</v>
      </c>
      <c r="N284" s="253">
        <v>0</v>
      </c>
      <c r="O284" s="254">
        <v>0</v>
      </c>
      <c r="P284" s="255">
        <v>52500000</v>
      </c>
    </row>
    <row r="285" spans="1:16" ht="26.25">
      <c r="A285" s="244" t="s">
        <v>386</v>
      </c>
      <c r="B285" s="245"/>
      <c r="C285" s="244" t="s">
        <v>386</v>
      </c>
      <c r="D285" s="246" t="s">
        <v>386</v>
      </c>
      <c r="E285" s="247" t="s">
        <v>305</v>
      </c>
      <c r="F285" s="248" t="s">
        <v>357</v>
      </c>
      <c r="G285" s="249" t="s">
        <v>358</v>
      </c>
      <c r="H285" s="250">
        <v>1117</v>
      </c>
      <c r="I285" s="247" t="s">
        <v>389</v>
      </c>
      <c r="J285" s="247" t="s">
        <v>390</v>
      </c>
      <c r="K285" s="249" t="s">
        <v>309</v>
      </c>
      <c r="L285" s="251" t="s">
        <v>310</v>
      </c>
      <c r="M285" s="252" t="s">
        <v>310</v>
      </c>
      <c r="N285" s="253">
        <v>0</v>
      </c>
      <c r="O285" s="254">
        <v>0</v>
      </c>
      <c r="P285" s="255">
        <v>75000000</v>
      </c>
    </row>
    <row r="286" spans="1:16" ht="15">
      <c r="A286" s="244" t="s">
        <v>386</v>
      </c>
      <c r="B286" s="245"/>
      <c r="C286" s="244" t="s">
        <v>386</v>
      </c>
      <c r="D286" s="246" t="s">
        <v>386</v>
      </c>
      <c r="E286" s="247" t="s">
        <v>305</v>
      </c>
      <c r="F286" s="248" t="s">
        <v>306</v>
      </c>
      <c r="G286" s="249" t="s">
        <v>22</v>
      </c>
      <c r="H286" s="250">
        <v>1467</v>
      </c>
      <c r="I286" s="247" t="s">
        <v>391</v>
      </c>
      <c r="J286" s="247" t="s">
        <v>392</v>
      </c>
      <c r="K286" s="249" t="s">
        <v>313</v>
      </c>
      <c r="L286" s="251" t="s">
        <v>310</v>
      </c>
      <c r="M286" s="252" t="s">
        <v>310</v>
      </c>
      <c r="N286" s="253">
        <v>2001.548219</v>
      </c>
      <c r="O286" s="254">
        <v>9997.261025</v>
      </c>
      <c r="P286" s="255">
        <v>20010000</v>
      </c>
    </row>
    <row r="287" spans="1:16" ht="26.25">
      <c r="A287" s="244" t="s">
        <v>386</v>
      </c>
      <c r="B287" s="245"/>
      <c r="C287" s="244" t="s">
        <v>386</v>
      </c>
      <c r="D287" s="246" t="s">
        <v>386</v>
      </c>
      <c r="E287" s="247" t="s">
        <v>314</v>
      </c>
      <c r="F287" s="248" t="s">
        <v>357</v>
      </c>
      <c r="G287" s="249" t="s">
        <v>358</v>
      </c>
      <c r="H287" s="250">
        <v>1097</v>
      </c>
      <c r="I287" s="247" t="s">
        <v>393</v>
      </c>
      <c r="J287" s="247" t="s">
        <v>394</v>
      </c>
      <c r="K287" s="249" t="s">
        <v>309</v>
      </c>
      <c r="L287" s="251" t="s">
        <v>310</v>
      </c>
      <c r="M287" s="252" t="s">
        <v>310</v>
      </c>
      <c r="N287" s="253">
        <v>0</v>
      </c>
      <c r="O287" s="254">
        <v>0</v>
      </c>
      <c r="P287" s="255">
        <v>101250000</v>
      </c>
    </row>
    <row r="288" spans="1:16" ht="26.25">
      <c r="A288" s="244" t="s">
        <v>386</v>
      </c>
      <c r="B288" s="245"/>
      <c r="C288" s="244" t="s">
        <v>386</v>
      </c>
      <c r="D288" s="246" t="s">
        <v>386</v>
      </c>
      <c r="E288" s="247" t="s">
        <v>314</v>
      </c>
      <c r="F288" s="248" t="s">
        <v>357</v>
      </c>
      <c r="G288" s="249" t="s">
        <v>358</v>
      </c>
      <c r="H288" s="250">
        <v>1098</v>
      </c>
      <c r="I288" s="247" t="s">
        <v>395</v>
      </c>
      <c r="J288" s="247" t="s">
        <v>396</v>
      </c>
      <c r="K288" s="249" t="s">
        <v>309</v>
      </c>
      <c r="L288" s="251" t="s">
        <v>310</v>
      </c>
      <c r="M288" s="252" t="s">
        <v>310</v>
      </c>
      <c r="N288" s="253">
        <v>0</v>
      </c>
      <c r="O288" s="254">
        <v>0</v>
      </c>
      <c r="P288" s="255">
        <v>6000000</v>
      </c>
    </row>
    <row r="289" spans="1:16" ht="15">
      <c r="A289" s="244" t="s">
        <v>386</v>
      </c>
      <c r="B289" s="245"/>
      <c r="C289" s="244" t="s">
        <v>386</v>
      </c>
      <c r="D289" s="246" t="s">
        <v>386</v>
      </c>
      <c r="E289" s="247" t="s">
        <v>314</v>
      </c>
      <c r="F289" s="248" t="s">
        <v>306</v>
      </c>
      <c r="G289" s="249" t="s">
        <v>22</v>
      </c>
      <c r="H289" s="250">
        <v>1467</v>
      </c>
      <c r="I289" s="247" t="s">
        <v>391</v>
      </c>
      <c r="J289" s="247" t="s">
        <v>392</v>
      </c>
      <c r="K289" s="249" t="s">
        <v>313</v>
      </c>
      <c r="L289" s="251" t="s">
        <v>310</v>
      </c>
      <c r="M289" s="252" t="s">
        <v>310</v>
      </c>
      <c r="N289" s="253">
        <v>1219.333973</v>
      </c>
      <c r="O289" s="254">
        <v>9997.261021</v>
      </c>
      <c r="P289" s="255">
        <v>12190000</v>
      </c>
    </row>
    <row r="290" spans="1:16" ht="26.25">
      <c r="A290" s="244" t="s">
        <v>386</v>
      </c>
      <c r="B290" s="245"/>
      <c r="C290" s="244" t="s">
        <v>386</v>
      </c>
      <c r="D290" s="246" t="s">
        <v>386</v>
      </c>
      <c r="E290" s="247" t="s">
        <v>315</v>
      </c>
      <c r="F290" s="248" t="s">
        <v>357</v>
      </c>
      <c r="G290" s="249" t="s">
        <v>358</v>
      </c>
      <c r="H290" s="250">
        <v>1105</v>
      </c>
      <c r="I290" s="247" t="s">
        <v>397</v>
      </c>
      <c r="J290" s="247" t="s">
        <v>398</v>
      </c>
      <c r="K290" s="249" t="s">
        <v>309</v>
      </c>
      <c r="L290" s="251" t="s">
        <v>310</v>
      </c>
      <c r="M290" s="252" t="s">
        <v>310</v>
      </c>
      <c r="N290" s="253">
        <v>0</v>
      </c>
      <c r="O290" s="254">
        <v>0</v>
      </c>
      <c r="P290" s="255">
        <v>82500000</v>
      </c>
    </row>
    <row r="291" spans="1:16" ht="26.25">
      <c r="A291" s="244" t="s">
        <v>386</v>
      </c>
      <c r="B291" s="245"/>
      <c r="C291" s="244" t="s">
        <v>386</v>
      </c>
      <c r="D291" s="246" t="s">
        <v>386</v>
      </c>
      <c r="E291" s="247" t="s">
        <v>315</v>
      </c>
      <c r="F291" s="248" t="s">
        <v>357</v>
      </c>
      <c r="G291" s="249" t="s">
        <v>358</v>
      </c>
      <c r="H291" s="250">
        <v>1107</v>
      </c>
      <c r="I291" s="247" t="s">
        <v>399</v>
      </c>
      <c r="J291" s="247" t="s">
        <v>400</v>
      </c>
      <c r="K291" s="249" t="s">
        <v>309</v>
      </c>
      <c r="L291" s="251" t="s">
        <v>310</v>
      </c>
      <c r="M291" s="252" t="s">
        <v>310</v>
      </c>
      <c r="N291" s="253">
        <v>0</v>
      </c>
      <c r="O291" s="254">
        <v>0</v>
      </c>
      <c r="P291" s="255">
        <v>3000000</v>
      </c>
    </row>
    <row r="292" spans="1:16" ht="15">
      <c r="A292" s="244" t="s">
        <v>386</v>
      </c>
      <c r="B292" s="245"/>
      <c r="C292" s="244" t="s">
        <v>386</v>
      </c>
      <c r="D292" s="246" t="s">
        <v>386</v>
      </c>
      <c r="E292" s="247" t="s">
        <v>315</v>
      </c>
      <c r="F292" s="248" t="s">
        <v>306</v>
      </c>
      <c r="G292" s="249" t="s">
        <v>22</v>
      </c>
      <c r="H292" s="250">
        <v>1467</v>
      </c>
      <c r="I292" s="247" t="s">
        <v>391</v>
      </c>
      <c r="J292" s="247" t="s">
        <v>392</v>
      </c>
      <c r="K292" s="249" t="s">
        <v>313</v>
      </c>
      <c r="L292" s="251" t="s">
        <v>310</v>
      </c>
      <c r="M292" s="252" t="s">
        <v>310</v>
      </c>
      <c r="N292" s="253">
        <v>1179.623096</v>
      </c>
      <c r="O292" s="254">
        <v>9997.261023</v>
      </c>
      <c r="P292" s="255">
        <v>11793000</v>
      </c>
    </row>
    <row r="293" spans="1:16" ht="26.25">
      <c r="A293" s="244" t="s">
        <v>386</v>
      </c>
      <c r="B293" s="245"/>
      <c r="C293" s="244" t="s">
        <v>386</v>
      </c>
      <c r="D293" s="246" t="s">
        <v>386</v>
      </c>
      <c r="E293" s="247" t="s">
        <v>316</v>
      </c>
      <c r="F293" s="248" t="s">
        <v>357</v>
      </c>
      <c r="G293" s="249" t="s">
        <v>358</v>
      </c>
      <c r="H293" s="250">
        <v>1111</v>
      </c>
      <c r="I293" s="247" t="s">
        <v>401</v>
      </c>
      <c r="J293" s="247" t="s">
        <v>402</v>
      </c>
      <c r="K293" s="249" t="s">
        <v>309</v>
      </c>
      <c r="L293" s="251" t="s">
        <v>310</v>
      </c>
      <c r="M293" s="252" t="s">
        <v>310</v>
      </c>
      <c r="N293" s="253">
        <v>0</v>
      </c>
      <c r="O293" s="254">
        <v>0</v>
      </c>
      <c r="P293" s="255">
        <v>48750000</v>
      </c>
    </row>
    <row r="294" spans="1:16" ht="26.25">
      <c r="A294" s="244" t="s">
        <v>386</v>
      </c>
      <c r="B294" s="245"/>
      <c r="C294" s="244" t="s">
        <v>386</v>
      </c>
      <c r="D294" s="246" t="s">
        <v>386</v>
      </c>
      <c r="E294" s="247" t="s">
        <v>316</v>
      </c>
      <c r="F294" s="248" t="s">
        <v>357</v>
      </c>
      <c r="G294" s="249" t="s">
        <v>358</v>
      </c>
      <c r="H294" s="250">
        <v>1112</v>
      </c>
      <c r="I294" s="247" t="s">
        <v>403</v>
      </c>
      <c r="J294" s="247" t="s">
        <v>404</v>
      </c>
      <c r="K294" s="249" t="s">
        <v>309</v>
      </c>
      <c r="L294" s="251" t="s">
        <v>310</v>
      </c>
      <c r="M294" s="252" t="s">
        <v>310</v>
      </c>
      <c r="N294" s="253">
        <v>0</v>
      </c>
      <c r="O294" s="254">
        <v>0</v>
      </c>
      <c r="P294" s="255">
        <v>6000000</v>
      </c>
    </row>
    <row r="295" spans="1:16" ht="15">
      <c r="A295" s="244" t="s">
        <v>386</v>
      </c>
      <c r="B295" s="245"/>
      <c r="C295" s="244" t="s">
        <v>386</v>
      </c>
      <c r="D295" s="246" t="s">
        <v>386</v>
      </c>
      <c r="E295" s="247" t="s">
        <v>316</v>
      </c>
      <c r="F295" s="248" t="s">
        <v>306</v>
      </c>
      <c r="G295" s="249" t="s">
        <v>22</v>
      </c>
      <c r="H295" s="250">
        <v>1467</v>
      </c>
      <c r="I295" s="247" t="s">
        <v>391</v>
      </c>
      <c r="J295" s="247" t="s">
        <v>392</v>
      </c>
      <c r="K295" s="249" t="s">
        <v>313</v>
      </c>
      <c r="L295" s="251" t="s">
        <v>310</v>
      </c>
      <c r="M295" s="252" t="s">
        <v>310</v>
      </c>
      <c r="N295" s="253">
        <v>2730.747945</v>
      </c>
      <c r="O295" s="254">
        <v>9997.261025</v>
      </c>
      <c r="P295" s="255">
        <v>27300000</v>
      </c>
    </row>
    <row r="296" spans="1:16" ht="15">
      <c r="A296" s="244" t="s">
        <v>386</v>
      </c>
      <c r="B296" s="245"/>
      <c r="C296" s="244" t="s">
        <v>386</v>
      </c>
      <c r="D296" s="246" t="s">
        <v>386</v>
      </c>
      <c r="E296" s="247" t="s">
        <v>317</v>
      </c>
      <c r="F296" s="248" t="s">
        <v>306</v>
      </c>
      <c r="G296" s="249" t="s">
        <v>22</v>
      </c>
      <c r="H296" s="250">
        <v>1467</v>
      </c>
      <c r="I296" s="247" t="s">
        <v>391</v>
      </c>
      <c r="J296" s="247" t="s">
        <v>392</v>
      </c>
      <c r="K296" s="249" t="s">
        <v>313</v>
      </c>
      <c r="L296" s="251" t="s">
        <v>310</v>
      </c>
      <c r="M296" s="252" t="s">
        <v>310</v>
      </c>
      <c r="N296" s="253">
        <v>553.151507</v>
      </c>
      <c r="O296" s="254">
        <v>9997.261022</v>
      </c>
      <c r="P296" s="255">
        <v>5530000</v>
      </c>
    </row>
    <row r="297" spans="1:16" ht="15">
      <c r="A297" s="244" t="s">
        <v>386</v>
      </c>
      <c r="B297" s="245"/>
      <c r="C297" s="244" t="s">
        <v>386</v>
      </c>
      <c r="D297" s="246" t="s">
        <v>386</v>
      </c>
      <c r="E297" s="247" t="s">
        <v>318</v>
      </c>
      <c r="F297" s="248" t="s">
        <v>306</v>
      </c>
      <c r="G297" s="249" t="s">
        <v>22</v>
      </c>
      <c r="H297" s="250">
        <v>1467</v>
      </c>
      <c r="I297" s="247" t="s">
        <v>391</v>
      </c>
      <c r="J297" s="247" t="s">
        <v>392</v>
      </c>
      <c r="K297" s="249" t="s">
        <v>313</v>
      </c>
      <c r="L297" s="251" t="s">
        <v>310</v>
      </c>
      <c r="M297" s="252" t="s">
        <v>310</v>
      </c>
      <c r="N297" s="253">
        <v>5505.207863</v>
      </c>
      <c r="O297" s="254">
        <v>9997.261024</v>
      </c>
      <c r="P297" s="255">
        <v>55037000</v>
      </c>
    </row>
    <row r="298" spans="1:16" ht="15">
      <c r="A298" s="244" t="s">
        <v>386</v>
      </c>
      <c r="B298" s="245"/>
      <c r="C298" s="244" t="s">
        <v>386</v>
      </c>
      <c r="D298" s="246" t="s">
        <v>386</v>
      </c>
      <c r="E298" s="247" t="s">
        <v>319</v>
      </c>
      <c r="F298" s="248" t="s">
        <v>306</v>
      </c>
      <c r="G298" s="249" t="s">
        <v>22</v>
      </c>
      <c r="H298" s="250">
        <v>1467</v>
      </c>
      <c r="I298" s="247" t="s">
        <v>391</v>
      </c>
      <c r="J298" s="247" t="s">
        <v>392</v>
      </c>
      <c r="K298" s="249" t="s">
        <v>313</v>
      </c>
      <c r="L298" s="251" t="s">
        <v>310</v>
      </c>
      <c r="M298" s="252" t="s">
        <v>310</v>
      </c>
      <c r="N298" s="253">
        <v>1810.387398</v>
      </c>
      <c r="O298" s="254">
        <v>9997.261023</v>
      </c>
      <c r="P298" s="255">
        <v>18098915.37</v>
      </c>
    </row>
    <row r="299" spans="1:7" ht="15">
      <c r="A299" s="14"/>
      <c r="B299" s="14"/>
      <c r="C299" s="257"/>
      <c r="D299" s="14"/>
      <c r="E299" s="14"/>
      <c r="F299" s="14"/>
      <c r="G299" s="14"/>
    </row>
    <row r="300" spans="1:7" ht="15">
      <c r="A300" s="14"/>
      <c r="B300" s="14"/>
      <c r="C300" s="257"/>
      <c r="D300" s="14"/>
      <c r="E300" s="258"/>
      <c r="F300" s="14"/>
      <c r="G300" s="14"/>
    </row>
    <row r="301" spans="1:7" ht="15">
      <c r="A301" s="14"/>
      <c r="B301" s="14"/>
      <c r="C301" s="257"/>
      <c r="D301" s="14"/>
      <c r="E301" s="14"/>
      <c r="F301" s="14"/>
      <c r="G301" s="14"/>
    </row>
    <row r="302" spans="1:7" ht="15">
      <c r="A302" s="14"/>
      <c r="B302" s="14"/>
      <c r="C302" s="257"/>
      <c r="D302" s="14"/>
      <c r="E302" s="14"/>
      <c r="F302" s="14"/>
      <c r="G302" s="259"/>
    </row>
    <row r="303" spans="1:7" ht="15">
      <c r="A303" s="14"/>
      <c r="B303" s="14"/>
      <c r="C303" s="257"/>
      <c r="D303" s="14"/>
      <c r="E303" s="14"/>
      <c r="F303" s="14"/>
      <c r="G303" s="259"/>
    </row>
    <row r="308" ht="15">
      <c r="E308" s="139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6" sqref="A6"/>
    </sheetView>
  </sheetViews>
  <sheetFormatPr defaultColWidth="9.140625" defaultRowHeight="15"/>
  <cols>
    <col min="1" max="1" width="29.421875" style="0" bestFit="1" customWidth="1"/>
    <col min="2" max="2" width="56.140625" style="0" bestFit="1" customWidth="1"/>
  </cols>
  <sheetData>
    <row r="1" spans="1:2" ht="15">
      <c r="A1" s="1" t="s">
        <v>31</v>
      </c>
      <c r="B1" s="2"/>
    </row>
    <row r="2" spans="1:2" ht="15.75" customHeight="1">
      <c r="A2" s="1" t="s">
        <v>32</v>
      </c>
      <c r="B2" s="5"/>
    </row>
    <row r="3" spans="1:2" ht="15">
      <c r="A3" s="1" t="s">
        <v>33</v>
      </c>
      <c r="B3" s="2"/>
    </row>
    <row r="4" spans="1:2" ht="15">
      <c r="A4" s="1" t="s">
        <v>34</v>
      </c>
      <c r="B4" s="6"/>
    </row>
    <row r="5" spans="1:2" ht="15">
      <c r="A5" s="1" t="s">
        <v>35</v>
      </c>
      <c r="B5" s="6" t="s">
        <v>36</v>
      </c>
    </row>
    <row r="6" spans="1:2" ht="15">
      <c r="A6" s="1" t="s">
        <v>37</v>
      </c>
      <c r="B6" s="6"/>
    </row>
    <row r="7" spans="1:2" ht="15">
      <c r="A7" s="1" t="s">
        <v>38</v>
      </c>
      <c r="B7" s="7"/>
    </row>
    <row r="8" spans="1:2" ht="15">
      <c r="A8" s="1" t="s">
        <v>39</v>
      </c>
      <c r="B8" s="2"/>
    </row>
    <row r="10" spans="1:2" ht="15">
      <c r="A10" s="3" t="s">
        <v>40</v>
      </c>
      <c r="B10" s="4"/>
    </row>
    <row r="11" spans="1:2" ht="15">
      <c r="A11" s="24" t="s">
        <v>41</v>
      </c>
      <c r="B11" t="s">
        <v>42</v>
      </c>
    </row>
    <row r="12" spans="1:2" ht="15">
      <c r="A12" t="s">
        <v>43</v>
      </c>
      <c r="B12" t="s">
        <v>44</v>
      </c>
    </row>
    <row r="13" spans="1:2" ht="15">
      <c r="A13" t="s">
        <v>45</v>
      </c>
      <c r="B13" t="s">
        <v>46</v>
      </c>
    </row>
    <row r="14" spans="1:2" ht="15">
      <c r="A14" t="s">
        <v>47</v>
      </c>
      <c r="B14" t="s">
        <v>48</v>
      </c>
    </row>
    <row r="15" spans="1:2" ht="15">
      <c r="A15" t="s">
        <v>49</v>
      </c>
      <c r="B15" t="s">
        <v>50</v>
      </c>
    </row>
    <row r="16" spans="1:2" ht="15">
      <c r="A16" t="s">
        <v>51</v>
      </c>
      <c r="B16" t="s">
        <v>52</v>
      </c>
    </row>
    <row r="17" spans="1:2" ht="15">
      <c r="A17" t="s">
        <v>53</v>
      </c>
      <c r="B17" t="s">
        <v>54</v>
      </c>
    </row>
    <row r="19" ht="15">
      <c r="B19" s="45"/>
    </row>
    <row r="20" ht="15">
      <c r="B20" s="10"/>
    </row>
    <row r="21" ht="15">
      <c r="B21" s="10"/>
    </row>
    <row r="22" ht="15">
      <c r="B22" s="10"/>
    </row>
    <row r="23" ht="15">
      <c r="B23" s="10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7.140625" style="18" bestFit="1" customWidth="1"/>
    <col min="2" max="2" width="40.8515625" style="0" bestFit="1" customWidth="1"/>
    <col min="3" max="3" width="18.57421875" style="0" bestFit="1" customWidth="1"/>
    <col min="4" max="4" width="13.421875" style="0" bestFit="1" customWidth="1"/>
    <col min="5" max="5" width="11.8515625" style="0" bestFit="1" customWidth="1"/>
    <col min="6" max="6" width="19.421875" style="0" bestFit="1" customWidth="1"/>
    <col min="7" max="7" width="15.140625" style="10" bestFit="1" customWidth="1"/>
    <col min="8" max="12" width="9.140625" style="10" customWidth="1"/>
    <col min="13" max="13" width="12.421875" style="10" customWidth="1"/>
    <col min="14" max="253" width="9.140625" style="10" customWidth="1"/>
  </cols>
  <sheetData>
    <row r="1" ht="15">
      <c r="A1" s="23"/>
    </row>
    <row r="2" spans="1:7" ht="15">
      <c r="A2" s="183" t="s">
        <v>97</v>
      </c>
      <c r="B2" s="183"/>
      <c r="C2" s="183"/>
      <c r="D2" s="183"/>
      <c r="E2" s="183"/>
      <c r="F2" s="183"/>
      <c r="G2" s="183"/>
    </row>
    <row r="3" spans="1:7" ht="15">
      <c r="A3" s="184" t="s">
        <v>90</v>
      </c>
      <c r="B3" s="184"/>
      <c r="C3" s="184"/>
      <c r="D3" s="184"/>
      <c r="E3" s="184"/>
      <c r="F3" s="184"/>
      <c r="G3" s="184"/>
    </row>
    <row r="4" spans="1:39" ht="26.25">
      <c r="A4" s="53" t="s">
        <v>73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56</v>
      </c>
      <c r="C6" s="36"/>
      <c r="D6" s="36"/>
      <c r="E6" s="30"/>
      <c r="F6" s="30"/>
      <c r="G6" s="44"/>
    </row>
    <row r="7" spans="1:7" ht="15">
      <c r="A7" s="55">
        <v>1</v>
      </c>
      <c r="B7" s="29" t="s">
        <v>12</v>
      </c>
      <c r="C7" s="36" t="s">
        <v>13</v>
      </c>
      <c r="D7" s="36" t="s">
        <v>76</v>
      </c>
      <c r="E7" s="30">
        <v>299</v>
      </c>
      <c r="F7" s="30">
        <v>3785.5147012</v>
      </c>
      <c r="G7" s="49">
        <f>F7/$F$32</f>
        <v>0.07786545207500149</v>
      </c>
    </row>
    <row r="8" spans="1:7" ht="15">
      <c r="A8" s="55">
        <v>2</v>
      </c>
      <c r="B8" s="29" t="s">
        <v>17</v>
      </c>
      <c r="C8" s="36" t="s">
        <v>16</v>
      </c>
      <c r="D8" s="36" t="s">
        <v>75</v>
      </c>
      <c r="E8" s="30">
        <v>458496</v>
      </c>
      <c r="F8" s="30">
        <v>4619.2575223</v>
      </c>
      <c r="G8" s="49">
        <f>F8/$F$32</f>
        <v>0.0950149724978542</v>
      </c>
    </row>
    <row r="9" spans="1:7" ht="15">
      <c r="A9" s="55">
        <v>3</v>
      </c>
      <c r="B9" s="29" t="s">
        <v>9</v>
      </c>
      <c r="C9" s="36" t="s">
        <v>89</v>
      </c>
      <c r="D9" s="36" t="s">
        <v>55</v>
      </c>
      <c r="E9" s="30">
        <v>619</v>
      </c>
      <c r="F9" s="30">
        <v>7775.8157461</v>
      </c>
      <c r="G9" s="49">
        <f>F9/$F$32</f>
        <v>0.1599432193804609</v>
      </c>
    </row>
    <row r="10" spans="1:7" ht="15">
      <c r="A10" s="55">
        <v>4</v>
      </c>
      <c r="B10" s="29" t="s">
        <v>91</v>
      </c>
      <c r="C10" s="36" t="s">
        <v>92</v>
      </c>
      <c r="D10" s="36" t="s">
        <v>285</v>
      </c>
      <c r="E10" s="30">
        <v>200</v>
      </c>
      <c r="F10" s="30">
        <v>2000.7786885</v>
      </c>
      <c r="G10" s="49">
        <f>F10/$F$32</f>
        <v>0.04115465118460523</v>
      </c>
    </row>
    <row r="11" spans="1:7" ht="15">
      <c r="A11" s="55"/>
      <c r="B11" s="29"/>
      <c r="C11" s="36"/>
      <c r="D11" s="36"/>
      <c r="E11" s="30"/>
      <c r="F11" s="30"/>
      <c r="G11" s="44"/>
    </row>
    <row r="12" spans="1:7" ht="15">
      <c r="A12" s="55"/>
      <c r="B12" s="37" t="s">
        <v>59</v>
      </c>
      <c r="C12" s="36"/>
      <c r="D12" s="36"/>
      <c r="E12" s="30"/>
      <c r="F12" s="30"/>
      <c r="G12" s="44"/>
    </row>
    <row r="13" spans="1:7" ht="15">
      <c r="A13" s="55">
        <v>5</v>
      </c>
      <c r="B13" s="29" t="s">
        <v>11</v>
      </c>
      <c r="C13" s="36" t="s">
        <v>74</v>
      </c>
      <c r="D13" s="36" t="s">
        <v>62</v>
      </c>
      <c r="E13" s="30">
        <v>286</v>
      </c>
      <c r="F13" s="30">
        <v>1787.5</v>
      </c>
      <c r="G13" s="49">
        <f aca="true" t="shared" si="0" ref="G13:G31">F13/$F$32</f>
        <v>0.0367676542214838</v>
      </c>
    </row>
    <row r="14" spans="1:7" ht="15">
      <c r="A14" s="55">
        <v>6</v>
      </c>
      <c r="B14" s="29" t="s">
        <v>27</v>
      </c>
      <c r="C14" s="36" t="s">
        <v>28</v>
      </c>
      <c r="D14" s="36" t="s">
        <v>77</v>
      </c>
      <c r="E14" s="30">
        <v>650</v>
      </c>
      <c r="F14" s="30">
        <v>6356.028688300001</v>
      </c>
      <c r="G14" s="49">
        <f t="shared" si="0"/>
        <v>0.1307391692493682</v>
      </c>
    </row>
    <row r="15" spans="1:7" ht="15">
      <c r="A15" s="55">
        <v>7</v>
      </c>
      <c r="B15" s="29" t="s">
        <v>8</v>
      </c>
      <c r="C15" s="36" t="s">
        <v>74</v>
      </c>
      <c r="D15" s="36" t="s">
        <v>60</v>
      </c>
      <c r="E15" s="30">
        <v>380</v>
      </c>
      <c r="F15" s="30">
        <v>3800</v>
      </c>
      <c r="G15" s="49">
        <f t="shared" si="0"/>
        <v>0.07816340477853899</v>
      </c>
    </row>
    <row r="16" spans="1:7" ht="15">
      <c r="A16" s="55">
        <v>8</v>
      </c>
      <c r="B16" s="29" t="s">
        <v>14</v>
      </c>
      <c r="C16" s="36" t="s">
        <v>74</v>
      </c>
      <c r="D16" s="36" t="s">
        <v>65</v>
      </c>
      <c r="E16" s="30">
        <v>552</v>
      </c>
      <c r="F16" s="30">
        <v>5686.087452515408</v>
      </c>
      <c r="G16" s="49">
        <f t="shared" si="0"/>
        <v>0.11695893556766668</v>
      </c>
    </row>
    <row r="17" spans="1:7" ht="15">
      <c r="A17" s="55">
        <v>9</v>
      </c>
      <c r="B17" s="29" t="s">
        <v>14</v>
      </c>
      <c r="C17" s="36" t="s">
        <v>74</v>
      </c>
      <c r="D17" s="36" t="s">
        <v>70</v>
      </c>
      <c r="E17" s="30">
        <v>85</v>
      </c>
      <c r="F17" s="30">
        <v>863.872422630214</v>
      </c>
      <c r="G17" s="49">
        <f t="shared" si="0"/>
        <v>0.01776926574922698</v>
      </c>
    </row>
    <row r="18" spans="1:7" ht="15">
      <c r="A18" s="55">
        <v>10</v>
      </c>
      <c r="B18" s="29" t="s">
        <v>19</v>
      </c>
      <c r="C18" s="36" t="s">
        <v>20</v>
      </c>
      <c r="D18" s="36" t="s">
        <v>78</v>
      </c>
      <c r="E18" s="30">
        <v>120</v>
      </c>
      <c r="F18" s="30">
        <v>1211.2619178</v>
      </c>
      <c r="G18" s="49">
        <f t="shared" si="0"/>
        <v>0.024914830414166002</v>
      </c>
    </row>
    <row r="19" spans="1:7" ht="15">
      <c r="A19" s="55">
        <v>11</v>
      </c>
      <c r="B19" s="29" t="s">
        <v>6</v>
      </c>
      <c r="C19" s="36" t="s">
        <v>7</v>
      </c>
      <c r="D19" s="36" t="s">
        <v>67</v>
      </c>
      <c r="E19" s="30">
        <v>40</v>
      </c>
      <c r="F19" s="30">
        <v>403.63530049999997</v>
      </c>
      <c r="G19" s="49">
        <f t="shared" si="0"/>
        <v>0.008302502467339136</v>
      </c>
    </row>
    <row r="20" spans="1:7" ht="15">
      <c r="A20" s="55">
        <v>12</v>
      </c>
      <c r="B20" s="29" t="s">
        <v>6</v>
      </c>
      <c r="C20" s="36" t="s">
        <v>7</v>
      </c>
      <c r="D20" s="36" t="s">
        <v>72</v>
      </c>
      <c r="E20" s="30">
        <v>47</v>
      </c>
      <c r="F20" s="30">
        <v>474.2714781</v>
      </c>
      <c r="G20" s="49">
        <f t="shared" si="0"/>
        <v>0.009755440399380602</v>
      </c>
    </row>
    <row r="21" spans="1:7" ht="15">
      <c r="A21" s="55">
        <v>13</v>
      </c>
      <c r="B21" s="29" t="s">
        <v>6</v>
      </c>
      <c r="C21" s="36" t="s">
        <v>7</v>
      </c>
      <c r="D21" s="36" t="s">
        <v>61</v>
      </c>
      <c r="E21" s="30">
        <v>261</v>
      </c>
      <c r="F21" s="30">
        <v>2633.7203361</v>
      </c>
      <c r="G21" s="49">
        <f t="shared" si="0"/>
        <v>0.054173828606330014</v>
      </c>
    </row>
    <row r="22" spans="1:7" ht="15">
      <c r="A22" s="55">
        <v>14</v>
      </c>
      <c r="B22" s="29" t="s">
        <v>18</v>
      </c>
      <c r="C22" s="36" t="s">
        <v>94</v>
      </c>
      <c r="D22" s="36" t="s">
        <v>68</v>
      </c>
      <c r="E22" s="30">
        <v>9624</v>
      </c>
      <c r="F22" s="30">
        <v>92.72824990000001</v>
      </c>
      <c r="G22" s="49">
        <f t="shared" si="0"/>
        <v>0.0019073567714050573</v>
      </c>
    </row>
    <row r="23" spans="1:7" ht="15">
      <c r="A23" s="55">
        <v>15</v>
      </c>
      <c r="B23" s="29" t="s">
        <v>15</v>
      </c>
      <c r="C23" s="73" t="s">
        <v>103</v>
      </c>
      <c r="D23" s="36" t="s">
        <v>66</v>
      </c>
      <c r="E23" s="30">
        <v>173</v>
      </c>
      <c r="F23" s="30">
        <v>1093.6134734</v>
      </c>
      <c r="G23" s="49">
        <f t="shared" si="0"/>
        <v>0.02249488226121794</v>
      </c>
    </row>
    <row r="24" spans="1:7" ht="15">
      <c r="A24" s="55">
        <v>16</v>
      </c>
      <c r="B24" s="29" t="s">
        <v>10</v>
      </c>
      <c r="C24" s="36" t="s">
        <v>74</v>
      </c>
      <c r="D24" s="36" t="s">
        <v>63</v>
      </c>
      <c r="E24" s="30">
        <v>61000</v>
      </c>
      <c r="F24" s="30">
        <v>617.5278333</v>
      </c>
      <c r="G24" s="49">
        <f t="shared" si="0"/>
        <v>0.01270212578848475</v>
      </c>
    </row>
    <row r="25" spans="1:7" ht="15">
      <c r="A25" s="55"/>
      <c r="B25" s="40" t="s">
        <v>21</v>
      </c>
      <c r="C25" s="32"/>
      <c r="D25" s="32"/>
      <c r="E25" s="33"/>
      <c r="F25" s="30">
        <f>SUM(F7:F24)</f>
        <v>43201.61381064563</v>
      </c>
      <c r="G25" s="49">
        <f t="shared" si="0"/>
        <v>0.8886276914125301</v>
      </c>
    </row>
    <row r="26" spans="1:7" ht="15">
      <c r="A26" s="25"/>
      <c r="B26" s="37" t="s">
        <v>22</v>
      </c>
      <c r="C26" s="26"/>
      <c r="D26" s="26"/>
      <c r="E26" s="25"/>
      <c r="F26" s="27"/>
      <c r="G26" s="28"/>
    </row>
    <row r="27" spans="1:7" ht="15">
      <c r="A27" s="29"/>
      <c r="B27" s="29" t="s">
        <v>22</v>
      </c>
      <c r="C27" s="36"/>
      <c r="D27" s="36"/>
      <c r="E27" s="30">
        <v>54301.297973</v>
      </c>
      <c r="F27" s="30">
        <v>5425.41768</v>
      </c>
      <c r="G27" s="49">
        <f t="shared" si="0"/>
        <v>0.11159713637223206</v>
      </c>
    </row>
    <row r="28" spans="1:39" ht="15">
      <c r="A28" s="31"/>
      <c r="B28" s="40" t="s">
        <v>21</v>
      </c>
      <c r="C28" s="32"/>
      <c r="D28" s="32"/>
      <c r="E28" s="33"/>
      <c r="F28" s="30">
        <f>F27</f>
        <v>5425.41768</v>
      </c>
      <c r="G28" s="49">
        <f t="shared" si="0"/>
        <v>0.11159713637223206</v>
      </c>
      <c r="H28" s="11"/>
      <c r="I28" s="11"/>
      <c r="J28" s="11"/>
      <c r="K28" s="11"/>
      <c r="L28" s="11"/>
      <c r="M28" s="12"/>
      <c r="N28" s="12"/>
      <c r="O28" s="12"/>
      <c r="P28" s="12"/>
      <c r="Q28" s="11"/>
      <c r="R28" s="11"/>
      <c r="S28" s="11"/>
      <c r="T28" s="11"/>
      <c r="U28" s="11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/>
      <c r="AI28" s="13"/>
      <c r="AJ28" s="13"/>
      <c r="AK28" s="13"/>
      <c r="AL28" s="13"/>
      <c r="AM28" s="13"/>
    </row>
    <row r="29" spans="1:7" ht="15">
      <c r="A29" s="31"/>
      <c r="B29" s="42" t="s">
        <v>23</v>
      </c>
      <c r="C29" s="32"/>
      <c r="D29" s="32"/>
      <c r="E29" s="33"/>
      <c r="F29" s="34"/>
      <c r="G29" s="35"/>
    </row>
    <row r="30" spans="1:7" ht="15">
      <c r="A30" s="31"/>
      <c r="B30" s="42" t="s">
        <v>24</v>
      </c>
      <c r="C30" s="32"/>
      <c r="D30" s="32"/>
      <c r="E30" s="33"/>
      <c r="F30" s="30">
        <f>F32-(F25+F27)</f>
        <v>-10.930250345627428</v>
      </c>
      <c r="G30" s="49">
        <f t="shared" si="0"/>
        <v>-0.0002248277847621164</v>
      </c>
    </row>
    <row r="31" spans="1:7" ht="15">
      <c r="A31" s="31"/>
      <c r="B31" s="42" t="s">
        <v>21</v>
      </c>
      <c r="C31" s="32"/>
      <c r="D31" s="32"/>
      <c r="E31" s="33"/>
      <c r="F31" s="30">
        <f>F30</f>
        <v>-10.930250345627428</v>
      </c>
      <c r="G31" s="49">
        <f t="shared" si="0"/>
        <v>-0.0002248277847621164</v>
      </c>
    </row>
    <row r="32" spans="1:35" ht="15">
      <c r="A32" s="38"/>
      <c r="B32" s="41" t="s">
        <v>25</v>
      </c>
      <c r="C32" s="39"/>
      <c r="D32" s="39"/>
      <c r="E32" s="39"/>
      <c r="F32" s="43">
        <v>48616.1012403</v>
      </c>
      <c r="G32" s="59">
        <v>1</v>
      </c>
      <c r="AC32" s="9"/>
      <c r="AD32" s="9"/>
      <c r="AE32" s="9"/>
      <c r="AF32" s="9"/>
      <c r="AG32" s="9"/>
      <c r="AH32" s="9"/>
      <c r="AI32" s="9"/>
    </row>
    <row r="33" spans="1:35" ht="15">
      <c r="A33" s="17"/>
      <c r="B33" s="14"/>
      <c r="C33" s="14"/>
      <c r="D33" s="14"/>
      <c r="E33" s="14"/>
      <c r="F33" s="16"/>
      <c r="AC33" s="9"/>
      <c r="AD33" s="9"/>
      <c r="AE33" s="9"/>
      <c r="AF33" s="9"/>
      <c r="AG33" s="9"/>
      <c r="AH33" s="9"/>
      <c r="AI33" s="9"/>
    </row>
    <row r="34" spans="1:35" ht="15">
      <c r="A34" s="17"/>
      <c r="B34" s="14"/>
      <c r="C34" s="14"/>
      <c r="D34" s="14"/>
      <c r="E34" s="14"/>
      <c r="F34" s="61"/>
      <c r="AC34" s="9"/>
      <c r="AD34" s="9"/>
      <c r="AE34" s="9"/>
      <c r="AF34" s="9"/>
      <c r="AG34" s="9"/>
      <c r="AH34" s="9"/>
      <c r="AI34" s="9"/>
    </row>
    <row r="35" spans="1:6" ht="15">
      <c r="A35" s="17"/>
      <c r="B35" s="14"/>
      <c r="C35" s="15"/>
      <c r="D35" s="15"/>
      <c r="E35" s="14"/>
      <c r="F35" s="61"/>
    </row>
    <row r="36" spans="1:6" ht="15">
      <c r="A36" s="17"/>
      <c r="B36" s="14"/>
      <c r="C36" s="14"/>
      <c r="D36" s="14"/>
      <c r="E36" s="14"/>
      <c r="F36" s="14"/>
    </row>
  </sheetData>
  <sheetProtection/>
  <mergeCells count="2">
    <mergeCell ref="A2:G2"/>
    <mergeCell ref="A3:G3"/>
  </mergeCells>
  <conditionalFormatting sqref="I4 I28">
    <cfRule type="cellIs" priority="1" dxfId="21" operator="lessThan" stopIfTrue="1">
      <formula>0</formula>
    </cfRule>
  </conditionalFormatting>
  <conditionalFormatting sqref="C25:E25 C28:E31 F29">
    <cfRule type="cellIs" priority="2" dxfId="22" operator="lessThan" stopIfTrue="1">
      <formula>0</formula>
    </cfRule>
  </conditionalFormatting>
  <conditionalFormatting sqref="G29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7.140625" style="18" bestFit="1" customWidth="1"/>
    <col min="2" max="2" width="40.8515625" style="0" bestFit="1" customWidth="1"/>
    <col min="3" max="3" width="18.57421875" style="0" bestFit="1" customWidth="1"/>
    <col min="4" max="4" width="13.8515625" style="0" bestFit="1" customWidth="1"/>
    <col min="5" max="5" width="9.5742187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3" width="9.140625" style="10" customWidth="1"/>
  </cols>
  <sheetData>
    <row r="1" ht="15">
      <c r="A1" s="23"/>
    </row>
    <row r="2" spans="1:7" ht="15">
      <c r="A2" s="183" t="s">
        <v>98</v>
      </c>
      <c r="B2" s="183"/>
      <c r="C2" s="183"/>
      <c r="D2" s="183"/>
      <c r="E2" s="183"/>
      <c r="F2" s="183"/>
      <c r="G2" s="183"/>
    </row>
    <row r="3" spans="1:7" ht="15">
      <c r="A3" s="184" t="s">
        <v>90</v>
      </c>
      <c r="B3" s="184"/>
      <c r="C3" s="184"/>
      <c r="D3" s="184"/>
      <c r="E3" s="184"/>
      <c r="F3" s="184"/>
      <c r="G3" s="184"/>
    </row>
    <row r="4" spans="1:39" ht="25.5" customHeight="1">
      <c r="A4" s="53" t="s">
        <v>73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.75" customHeight="1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56</v>
      </c>
      <c r="C6" s="36"/>
      <c r="D6" s="36"/>
      <c r="E6" s="30"/>
      <c r="F6" s="30"/>
      <c r="G6" s="44"/>
    </row>
    <row r="7" spans="1:7" ht="15">
      <c r="A7" s="55">
        <v>1</v>
      </c>
      <c r="B7" s="29" t="s">
        <v>12</v>
      </c>
      <c r="C7" s="36" t="s">
        <v>13</v>
      </c>
      <c r="D7" s="36" t="s">
        <v>76</v>
      </c>
      <c r="E7" s="30">
        <v>338</v>
      </c>
      <c r="F7" s="30">
        <v>4279.2774883</v>
      </c>
      <c r="G7" s="49">
        <f>F7/$F$32</f>
        <v>0.26362447504101133</v>
      </c>
    </row>
    <row r="8" spans="1:7" ht="15">
      <c r="A8" s="55">
        <v>2</v>
      </c>
      <c r="B8" s="29" t="s">
        <v>91</v>
      </c>
      <c r="C8" s="36" t="s">
        <v>92</v>
      </c>
      <c r="D8" s="36" t="s">
        <v>286</v>
      </c>
      <c r="E8" s="30">
        <v>250</v>
      </c>
      <c r="F8" s="30">
        <v>2500.9733607</v>
      </c>
      <c r="G8" s="49">
        <f>F8/$F$32</f>
        <v>0.15407222156280734</v>
      </c>
    </row>
    <row r="9" spans="1:7" ht="15">
      <c r="A9" s="29"/>
      <c r="B9" s="29"/>
      <c r="C9" s="36"/>
      <c r="D9" s="36"/>
      <c r="E9" s="30"/>
      <c r="F9" s="30"/>
      <c r="G9" s="44"/>
    </row>
    <row r="10" spans="1:7" ht="15">
      <c r="A10" s="29"/>
      <c r="B10" s="37" t="s">
        <v>59</v>
      </c>
      <c r="C10" s="36"/>
      <c r="D10" s="36"/>
      <c r="E10" s="30"/>
      <c r="F10" s="30"/>
      <c r="G10" s="44"/>
    </row>
    <row r="11" spans="1:7" ht="15">
      <c r="A11" s="55">
        <v>3</v>
      </c>
      <c r="B11" s="29" t="s">
        <v>11</v>
      </c>
      <c r="C11" s="36" t="s">
        <v>74</v>
      </c>
      <c r="D11" s="36" t="s">
        <v>62</v>
      </c>
      <c r="E11" s="30">
        <v>228</v>
      </c>
      <c r="F11" s="30">
        <v>1425</v>
      </c>
      <c r="G11" s="49">
        <f aca="true" t="shared" si="0" ref="G11:G31">F11/$F$32</f>
        <v>0.08778698692958072</v>
      </c>
    </row>
    <row r="12" spans="1:7" ht="15">
      <c r="A12" s="55">
        <v>4</v>
      </c>
      <c r="B12" s="29" t="s">
        <v>27</v>
      </c>
      <c r="C12" s="36" t="s">
        <v>28</v>
      </c>
      <c r="D12" s="36" t="s">
        <v>79</v>
      </c>
      <c r="E12" s="30">
        <v>90</v>
      </c>
      <c r="F12" s="30">
        <v>908.0040984000001</v>
      </c>
      <c r="G12" s="49">
        <f t="shared" si="0"/>
        <v>0.055937504504032655</v>
      </c>
    </row>
    <row r="13" spans="1:7" ht="15">
      <c r="A13" s="55">
        <v>5</v>
      </c>
      <c r="B13" s="29" t="s">
        <v>8</v>
      </c>
      <c r="C13" s="36" t="s">
        <v>74</v>
      </c>
      <c r="D13" s="36" t="s">
        <v>60</v>
      </c>
      <c r="E13" s="30">
        <v>7</v>
      </c>
      <c r="F13" s="30">
        <v>70</v>
      </c>
      <c r="G13" s="49">
        <f t="shared" si="0"/>
        <v>0.004312343217593439</v>
      </c>
    </row>
    <row r="14" spans="1:7" ht="15">
      <c r="A14" s="55">
        <v>6</v>
      </c>
      <c r="B14" s="29" t="s">
        <v>14</v>
      </c>
      <c r="C14" s="36" t="s">
        <v>74</v>
      </c>
      <c r="D14" s="36" t="s">
        <v>65</v>
      </c>
      <c r="E14" s="30">
        <v>334</v>
      </c>
      <c r="F14" s="30">
        <v>3442.4711370206596</v>
      </c>
      <c r="G14" s="49">
        <f t="shared" si="0"/>
        <v>0.21207310084988878</v>
      </c>
    </row>
    <row r="15" spans="1:7" ht="15">
      <c r="A15" s="55">
        <v>7</v>
      </c>
      <c r="B15" s="29" t="s">
        <v>14</v>
      </c>
      <c r="C15" s="36" t="s">
        <v>74</v>
      </c>
      <c r="D15" s="36" t="s">
        <v>70</v>
      </c>
      <c r="E15" s="30">
        <v>5</v>
      </c>
      <c r="F15" s="30">
        <v>51.473487592622966</v>
      </c>
      <c r="G15" s="49">
        <f t="shared" si="0"/>
        <v>0.003171019215798967</v>
      </c>
    </row>
    <row r="16" spans="1:7" ht="15">
      <c r="A16" s="55">
        <v>8</v>
      </c>
      <c r="B16" s="29" t="s">
        <v>19</v>
      </c>
      <c r="C16" s="36" t="s">
        <v>20</v>
      </c>
      <c r="D16" s="36" t="s">
        <v>83</v>
      </c>
      <c r="E16" s="30">
        <v>6</v>
      </c>
      <c r="F16" s="30">
        <v>28.508755899999997</v>
      </c>
      <c r="G16" s="49">
        <f t="shared" si="0"/>
        <v>0.0017562791449627418</v>
      </c>
    </row>
    <row r="17" spans="1:7" ht="15">
      <c r="A17" s="55">
        <v>9</v>
      </c>
      <c r="B17" s="29" t="s">
        <v>6</v>
      </c>
      <c r="C17" s="36" t="s">
        <v>7</v>
      </c>
      <c r="D17" s="36" t="s">
        <v>69</v>
      </c>
      <c r="E17" s="30">
        <v>8</v>
      </c>
      <c r="F17" s="30">
        <v>80.7270601</v>
      </c>
      <c r="G17" s="49">
        <f t="shared" si="0"/>
        <v>0.004973182715692756</v>
      </c>
    </row>
    <row r="18" spans="1:7" ht="15">
      <c r="A18" s="55">
        <v>10</v>
      </c>
      <c r="B18" s="29" t="s">
        <v>6</v>
      </c>
      <c r="C18" s="36" t="s">
        <v>7</v>
      </c>
      <c r="D18" s="36" t="s">
        <v>67</v>
      </c>
      <c r="E18" s="30">
        <v>8</v>
      </c>
      <c r="F18" s="30">
        <v>80.7270601</v>
      </c>
      <c r="G18" s="49">
        <f t="shared" si="0"/>
        <v>0.004973182715692756</v>
      </c>
    </row>
    <row r="19" spans="1:7" ht="15">
      <c r="A19" s="55">
        <v>11</v>
      </c>
      <c r="B19" s="29" t="s">
        <v>6</v>
      </c>
      <c r="C19" s="36" t="s">
        <v>7</v>
      </c>
      <c r="D19" s="36" t="s">
        <v>72</v>
      </c>
      <c r="E19" s="30">
        <v>11</v>
      </c>
      <c r="F19" s="30">
        <v>110.9997077</v>
      </c>
      <c r="G19" s="49">
        <f t="shared" si="0"/>
        <v>0.006838126237927846</v>
      </c>
    </row>
    <row r="20" spans="1:7" ht="15">
      <c r="A20" s="55">
        <v>12</v>
      </c>
      <c r="B20" s="29" t="s">
        <v>15</v>
      </c>
      <c r="C20" s="73" t="s">
        <v>103</v>
      </c>
      <c r="D20" s="36" t="s">
        <v>66</v>
      </c>
      <c r="E20" s="30">
        <v>18</v>
      </c>
      <c r="F20" s="30">
        <v>113.78637300000001</v>
      </c>
      <c r="G20" s="49">
        <f t="shared" si="0"/>
        <v>0.007009798483730104</v>
      </c>
    </row>
    <row r="21" spans="1:7" ht="15">
      <c r="A21" s="55">
        <v>13</v>
      </c>
      <c r="B21" s="29" t="s">
        <v>10</v>
      </c>
      <c r="C21" s="36" t="s">
        <v>74</v>
      </c>
      <c r="D21" s="36" t="s">
        <v>63</v>
      </c>
      <c r="E21" s="30">
        <v>16000</v>
      </c>
      <c r="F21" s="30">
        <v>161.97451360000002</v>
      </c>
      <c r="G21" s="49">
        <f t="shared" si="0"/>
        <v>0.009978424216370805</v>
      </c>
    </row>
    <row r="22" spans="1:7" ht="15">
      <c r="A22" s="55">
        <v>14</v>
      </c>
      <c r="B22" s="29" t="s">
        <v>29</v>
      </c>
      <c r="C22" s="36" t="s">
        <v>95</v>
      </c>
      <c r="D22" s="36" t="s">
        <v>80</v>
      </c>
      <c r="E22" s="30">
        <v>60</v>
      </c>
      <c r="F22" s="30">
        <v>424.3501639</v>
      </c>
      <c r="G22" s="49">
        <f t="shared" si="0"/>
        <v>0.02614205073112613</v>
      </c>
    </row>
    <row r="23" spans="1:7" ht="15">
      <c r="A23" s="55">
        <v>15</v>
      </c>
      <c r="B23" s="29" t="s">
        <v>29</v>
      </c>
      <c r="C23" s="36" t="s">
        <v>95</v>
      </c>
      <c r="D23" s="36" t="s">
        <v>81</v>
      </c>
      <c r="E23" s="30">
        <v>25</v>
      </c>
      <c r="F23" s="30">
        <v>177.2868852</v>
      </c>
      <c r="G23" s="49">
        <f t="shared" si="0"/>
        <v>0.010921741385149808</v>
      </c>
    </row>
    <row r="24" spans="1:7" ht="15">
      <c r="A24" s="55">
        <v>16</v>
      </c>
      <c r="B24" s="29" t="s">
        <v>30</v>
      </c>
      <c r="C24" s="36" t="s">
        <v>93</v>
      </c>
      <c r="D24" s="36" t="s">
        <v>82</v>
      </c>
      <c r="E24" s="30">
        <v>200</v>
      </c>
      <c r="F24" s="30">
        <v>174.8441096</v>
      </c>
      <c r="G24" s="49">
        <f t="shared" si="0"/>
        <v>0.010771254430996056</v>
      </c>
    </row>
    <row r="25" spans="1:7" ht="15">
      <c r="A25" s="31"/>
      <c r="B25" s="40" t="s">
        <v>21</v>
      </c>
      <c r="C25" s="32"/>
      <c r="D25" s="32"/>
      <c r="E25" s="33"/>
      <c r="F25" s="30">
        <f>SUM(F7:F24)</f>
        <v>14030.404201113286</v>
      </c>
      <c r="G25" s="49">
        <f t="shared" si="0"/>
        <v>0.8643416913823624</v>
      </c>
    </row>
    <row r="26" spans="1:7" ht="15.75" customHeight="1">
      <c r="A26" s="25"/>
      <c r="B26" s="37" t="s">
        <v>22</v>
      </c>
      <c r="C26" s="26"/>
      <c r="D26" s="26"/>
      <c r="E26" s="25"/>
      <c r="F26" s="27"/>
      <c r="G26" s="28"/>
    </row>
    <row r="27" spans="1:7" ht="15">
      <c r="A27" s="29"/>
      <c r="B27" s="29" t="s">
        <v>22</v>
      </c>
      <c r="C27" s="36"/>
      <c r="D27" s="36"/>
      <c r="E27" s="30">
        <v>20217.302477</v>
      </c>
      <c r="F27" s="30">
        <v>2020.01993</v>
      </c>
      <c r="G27" s="49">
        <f t="shared" si="0"/>
        <v>0.1244431320648439</v>
      </c>
    </row>
    <row r="28" spans="1:39" ht="15">
      <c r="A28" s="31"/>
      <c r="B28" s="40" t="s">
        <v>21</v>
      </c>
      <c r="C28" s="32"/>
      <c r="D28" s="32"/>
      <c r="E28" s="33"/>
      <c r="F28" s="30">
        <f>F27</f>
        <v>2020.01993</v>
      </c>
      <c r="G28" s="49">
        <f t="shared" si="0"/>
        <v>0.1244431320648439</v>
      </c>
      <c r="H28" s="11"/>
      <c r="I28" s="11"/>
      <c r="J28" s="11"/>
      <c r="K28" s="11"/>
      <c r="L28" s="11"/>
      <c r="M28" s="12"/>
      <c r="N28" s="12"/>
      <c r="O28" s="12"/>
      <c r="P28" s="12"/>
      <c r="Q28" s="11"/>
      <c r="R28" s="11"/>
      <c r="S28" s="11"/>
      <c r="T28" s="11"/>
      <c r="U28" s="11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/>
      <c r="AI28" s="13"/>
      <c r="AJ28" s="13"/>
      <c r="AK28" s="13"/>
      <c r="AL28" s="13"/>
      <c r="AM28" s="13"/>
    </row>
    <row r="29" spans="1:7" ht="15">
      <c r="A29" s="31"/>
      <c r="B29" s="42" t="s">
        <v>23</v>
      </c>
      <c r="C29" s="32"/>
      <c r="D29" s="32"/>
      <c r="E29" s="33"/>
      <c r="F29" s="34"/>
      <c r="G29" s="35"/>
    </row>
    <row r="30" spans="1:7" ht="15">
      <c r="A30" s="31"/>
      <c r="B30" s="42" t="s">
        <v>24</v>
      </c>
      <c r="C30" s="32"/>
      <c r="D30" s="32"/>
      <c r="E30" s="33"/>
      <c r="F30" s="30">
        <f>F32-(F27+F25)</f>
        <v>182.0500639867132</v>
      </c>
      <c r="G30" s="49">
        <f t="shared" si="0"/>
        <v>0.011215176552793632</v>
      </c>
    </row>
    <row r="31" spans="1:7" ht="15">
      <c r="A31" s="31"/>
      <c r="B31" s="42" t="s">
        <v>21</v>
      </c>
      <c r="C31" s="32"/>
      <c r="D31" s="32"/>
      <c r="E31" s="33"/>
      <c r="F31" s="30">
        <f>F30</f>
        <v>182.0500639867132</v>
      </c>
      <c r="G31" s="49">
        <f t="shared" si="0"/>
        <v>0.011215176552793632</v>
      </c>
    </row>
    <row r="32" spans="1:35" ht="15">
      <c r="A32" s="38"/>
      <c r="B32" s="41" t="s">
        <v>25</v>
      </c>
      <c r="C32" s="39"/>
      <c r="D32" s="39"/>
      <c r="E32" s="39"/>
      <c r="F32" s="43">
        <v>16232.4741951</v>
      </c>
      <c r="G32" s="59">
        <v>1</v>
      </c>
      <c r="AC32" s="9"/>
      <c r="AD32" s="9"/>
      <c r="AE32" s="9"/>
      <c r="AF32" s="9"/>
      <c r="AG32" s="9"/>
      <c r="AH32" s="9"/>
      <c r="AI32" s="9"/>
    </row>
    <row r="33" spans="1:35" ht="15">
      <c r="A33" s="17"/>
      <c r="B33" s="14"/>
      <c r="C33" s="14"/>
      <c r="D33" s="14"/>
      <c r="E33" s="14"/>
      <c r="F33" s="16"/>
      <c r="AC33" s="9"/>
      <c r="AD33" s="9"/>
      <c r="AE33" s="9"/>
      <c r="AF33" s="9"/>
      <c r="AG33" s="9"/>
      <c r="AH33" s="9"/>
      <c r="AI33" s="9"/>
    </row>
    <row r="34" spans="1:35" ht="15">
      <c r="A34" s="17"/>
      <c r="B34" s="14"/>
      <c r="C34" s="14"/>
      <c r="D34" s="14"/>
      <c r="E34" s="14"/>
      <c r="F34" s="61"/>
      <c r="AC34" s="9"/>
      <c r="AD34" s="9"/>
      <c r="AE34" s="9"/>
      <c r="AF34" s="9"/>
      <c r="AG34" s="9"/>
      <c r="AH34" s="9"/>
      <c r="AI34" s="9"/>
    </row>
    <row r="35" spans="1:6" ht="15">
      <c r="A35" s="17"/>
      <c r="B35" s="14"/>
      <c r="C35" s="15"/>
      <c r="D35" s="15"/>
      <c r="E35" s="14"/>
      <c r="F35" s="14"/>
    </row>
    <row r="36" spans="1:6" ht="15">
      <c r="A36" s="17"/>
      <c r="B36" s="14"/>
      <c r="C36" s="14"/>
      <c r="D36" s="14"/>
      <c r="E36" s="14"/>
      <c r="F36" s="14"/>
    </row>
  </sheetData>
  <sheetProtection/>
  <mergeCells count="2">
    <mergeCell ref="A2:G2"/>
    <mergeCell ref="A3:G3"/>
  </mergeCells>
  <conditionalFormatting sqref="I4 I28">
    <cfRule type="cellIs" priority="1" dxfId="21" operator="lessThan" stopIfTrue="1">
      <formula>0</formula>
    </cfRule>
  </conditionalFormatting>
  <conditionalFormatting sqref="C25:E25 C28:E31 F29">
    <cfRule type="cellIs" priority="2" dxfId="22" operator="lessThan" stopIfTrue="1">
      <formula>0</formula>
    </cfRule>
  </conditionalFormatting>
  <conditionalFormatting sqref="G29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7.140625" style="18" customWidth="1"/>
    <col min="2" max="2" width="40.8515625" style="0" bestFit="1" customWidth="1"/>
    <col min="3" max="3" width="18.57421875" style="0" bestFit="1" customWidth="1"/>
    <col min="4" max="4" width="13.8515625" style="0" bestFit="1" customWidth="1"/>
    <col min="5" max="5" width="11.2812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3" width="9.140625" style="10" customWidth="1"/>
  </cols>
  <sheetData>
    <row r="1" ht="15">
      <c r="A1" s="23"/>
    </row>
    <row r="2" spans="1:7" ht="15">
      <c r="A2" s="183" t="s">
        <v>99</v>
      </c>
      <c r="B2" s="183"/>
      <c r="C2" s="183"/>
      <c r="D2" s="183"/>
      <c r="E2" s="183"/>
      <c r="F2" s="183"/>
      <c r="G2" s="183"/>
    </row>
    <row r="3" spans="1:7" ht="15">
      <c r="A3" s="184" t="s">
        <v>90</v>
      </c>
      <c r="B3" s="184"/>
      <c r="C3" s="184"/>
      <c r="D3" s="184"/>
      <c r="E3" s="184"/>
      <c r="F3" s="184"/>
      <c r="G3" s="184"/>
    </row>
    <row r="4" spans="1:39" ht="25.5" customHeight="1">
      <c r="A4" s="53" t="s">
        <v>73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.75" customHeight="1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56</v>
      </c>
      <c r="C6" s="36"/>
      <c r="D6" s="36"/>
      <c r="E6" s="30"/>
      <c r="F6" s="30"/>
      <c r="G6" s="44"/>
    </row>
    <row r="7" spans="1:7" ht="15">
      <c r="A7" s="55">
        <v>1</v>
      </c>
      <c r="B7" s="29" t="s">
        <v>12</v>
      </c>
      <c r="C7" s="36" t="s">
        <v>13</v>
      </c>
      <c r="D7" s="36" t="s">
        <v>76</v>
      </c>
      <c r="E7" s="30">
        <v>206</v>
      </c>
      <c r="F7" s="30">
        <v>2608.0803627</v>
      </c>
      <c r="G7" s="49">
        <f>F7/$F$33</f>
        <v>0.11025260103019875</v>
      </c>
    </row>
    <row r="8" spans="1:7" ht="15">
      <c r="A8" s="55">
        <v>2</v>
      </c>
      <c r="B8" s="29" t="s">
        <v>9</v>
      </c>
      <c r="C8" s="36" t="s">
        <v>89</v>
      </c>
      <c r="D8" s="36" t="s">
        <v>55</v>
      </c>
      <c r="E8" s="30">
        <v>17</v>
      </c>
      <c r="F8" s="30">
        <v>213.5522903</v>
      </c>
      <c r="G8" s="49">
        <f>F8/$F$33</f>
        <v>0.009027595851055975</v>
      </c>
    </row>
    <row r="9" spans="1:7" ht="15">
      <c r="A9" s="55">
        <v>3</v>
      </c>
      <c r="B9" s="29" t="s">
        <v>91</v>
      </c>
      <c r="C9" s="36" t="s">
        <v>92</v>
      </c>
      <c r="D9" s="36" t="s">
        <v>287</v>
      </c>
      <c r="E9" s="30">
        <v>250</v>
      </c>
      <c r="F9" s="30">
        <v>2500.9733607</v>
      </c>
      <c r="G9" s="49">
        <f>F9/$F$33</f>
        <v>0.10572481663830152</v>
      </c>
    </row>
    <row r="10" spans="1:7" ht="15">
      <c r="A10" s="55"/>
      <c r="B10" s="29"/>
      <c r="C10" s="36"/>
      <c r="D10" s="36"/>
      <c r="E10" s="30"/>
      <c r="F10" s="30"/>
      <c r="G10" s="44"/>
    </row>
    <row r="11" spans="1:7" ht="15">
      <c r="A11" s="55"/>
      <c r="B11" s="37" t="s">
        <v>59</v>
      </c>
      <c r="C11" s="36"/>
      <c r="D11" s="36"/>
      <c r="E11" s="30"/>
      <c r="F11" s="30"/>
      <c r="G11" s="44"/>
    </row>
    <row r="12" spans="1:7" ht="15">
      <c r="A12" s="55">
        <v>4</v>
      </c>
      <c r="B12" s="29" t="s">
        <v>11</v>
      </c>
      <c r="C12" s="36" t="s">
        <v>74</v>
      </c>
      <c r="D12" s="36" t="s">
        <v>62</v>
      </c>
      <c r="E12" s="30">
        <v>146</v>
      </c>
      <c r="F12" s="30">
        <v>912.5</v>
      </c>
      <c r="G12" s="49">
        <f aca="true" t="shared" si="0" ref="G12:G32">F12/$F$33</f>
        <v>0.03857453929675123</v>
      </c>
    </row>
    <row r="13" spans="1:7" ht="15">
      <c r="A13" s="55">
        <v>5</v>
      </c>
      <c r="B13" s="29" t="s">
        <v>27</v>
      </c>
      <c r="C13" s="36" t="s">
        <v>28</v>
      </c>
      <c r="D13" s="36" t="s">
        <v>85</v>
      </c>
      <c r="E13" s="30">
        <v>20</v>
      </c>
      <c r="F13" s="30">
        <v>201.77868850000002</v>
      </c>
      <c r="G13" s="49">
        <f t="shared" si="0"/>
        <v>0.008529884875386496</v>
      </c>
    </row>
    <row r="14" spans="1:7" ht="15">
      <c r="A14" s="55">
        <v>6</v>
      </c>
      <c r="B14" s="29" t="s">
        <v>8</v>
      </c>
      <c r="C14" s="36" t="s">
        <v>74</v>
      </c>
      <c r="D14" s="36" t="s">
        <v>60</v>
      </c>
      <c r="E14" s="30">
        <v>20</v>
      </c>
      <c r="F14" s="30">
        <v>200</v>
      </c>
      <c r="G14" s="49">
        <f t="shared" si="0"/>
        <v>0.00845469354449342</v>
      </c>
    </row>
    <row r="15" spans="1:7" ht="15">
      <c r="A15" s="55">
        <v>7</v>
      </c>
      <c r="B15" s="29" t="s">
        <v>14</v>
      </c>
      <c r="C15" s="36" t="s">
        <v>74</v>
      </c>
      <c r="D15" s="36" t="s">
        <v>65</v>
      </c>
      <c r="E15" s="30">
        <v>68</v>
      </c>
      <c r="F15" s="30">
        <v>700.743315408845</v>
      </c>
      <c r="G15" s="49">
        <f t="shared" si="0"/>
        <v>0.029622849925670394</v>
      </c>
    </row>
    <row r="16" spans="1:7" ht="15">
      <c r="A16" s="55">
        <v>8</v>
      </c>
      <c r="B16" s="29" t="s">
        <v>14</v>
      </c>
      <c r="C16" s="36" t="s">
        <v>74</v>
      </c>
      <c r="D16" s="36" t="s">
        <v>70</v>
      </c>
      <c r="E16" s="30">
        <v>60</v>
      </c>
      <c r="F16" s="30">
        <v>617.5780836542126</v>
      </c>
      <c r="G16" s="49">
        <f t="shared" si="0"/>
        <v>0.026107167185459447</v>
      </c>
    </row>
    <row r="17" spans="1:7" ht="15">
      <c r="A17" s="55">
        <v>9</v>
      </c>
      <c r="B17" s="29" t="s">
        <v>19</v>
      </c>
      <c r="C17" s="36" t="s">
        <v>20</v>
      </c>
      <c r="D17" s="36" t="s">
        <v>84</v>
      </c>
      <c r="E17" s="30">
        <v>84</v>
      </c>
      <c r="F17" s="30">
        <v>847.8833425</v>
      </c>
      <c r="G17" s="49">
        <f t="shared" si="0"/>
        <v>0.03584296911159127</v>
      </c>
    </row>
    <row r="18" spans="1:7" ht="15">
      <c r="A18" s="55">
        <v>10</v>
      </c>
      <c r="B18" s="29" t="s">
        <v>6</v>
      </c>
      <c r="C18" s="36" t="s">
        <v>7</v>
      </c>
      <c r="D18" s="36" t="s">
        <v>67</v>
      </c>
      <c r="E18" s="30">
        <v>16</v>
      </c>
      <c r="F18" s="30">
        <v>161.4541202</v>
      </c>
      <c r="G18" s="49">
        <f t="shared" si="0"/>
        <v>0.006825225538934024</v>
      </c>
    </row>
    <row r="19" spans="1:7" ht="15">
      <c r="A19" s="55">
        <v>11</v>
      </c>
      <c r="B19" s="29" t="s">
        <v>6</v>
      </c>
      <c r="C19" s="36" t="s">
        <v>7</v>
      </c>
      <c r="D19" s="36" t="s">
        <v>72</v>
      </c>
      <c r="E19" s="30">
        <v>40</v>
      </c>
      <c r="F19" s="30">
        <v>403.63530049999997</v>
      </c>
      <c r="G19" s="49">
        <f t="shared" si="0"/>
        <v>0.01706306384733506</v>
      </c>
    </row>
    <row r="20" spans="1:7" ht="15">
      <c r="A20" s="55">
        <v>12</v>
      </c>
      <c r="B20" s="29" t="s">
        <v>6</v>
      </c>
      <c r="C20" s="36" t="s">
        <v>7</v>
      </c>
      <c r="D20" s="36" t="s">
        <v>61</v>
      </c>
      <c r="E20" s="30">
        <v>10</v>
      </c>
      <c r="F20" s="30">
        <v>100.9088251</v>
      </c>
      <c r="G20" s="49">
        <f t="shared" si="0"/>
        <v>0.004265765960776928</v>
      </c>
    </row>
    <row r="21" spans="1:7" ht="15">
      <c r="A21" s="55">
        <v>13</v>
      </c>
      <c r="B21" s="29" t="s">
        <v>18</v>
      </c>
      <c r="C21" s="36" t="s">
        <v>94</v>
      </c>
      <c r="D21" s="36" t="s">
        <v>68</v>
      </c>
      <c r="E21" s="30">
        <v>332684</v>
      </c>
      <c r="F21" s="30">
        <v>3205.2881211000004</v>
      </c>
      <c r="G21" s="49">
        <f t="shared" si="0"/>
        <v>0.1354986439285281</v>
      </c>
    </row>
    <row r="22" spans="1:7" ht="15">
      <c r="A22" s="55">
        <v>14</v>
      </c>
      <c r="B22" s="29" t="s">
        <v>15</v>
      </c>
      <c r="C22" s="73" t="s">
        <v>103</v>
      </c>
      <c r="D22" s="36" t="s">
        <v>66</v>
      </c>
      <c r="E22" s="30">
        <v>97</v>
      </c>
      <c r="F22" s="30">
        <v>613.1821209000001</v>
      </c>
      <c r="G22" s="49">
        <f t="shared" si="0"/>
        <v>0.025921334595860074</v>
      </c>
    </row>
    <row r="23" spans="1:7" ht="15">
      <c r="A23" s="55">
        <v>15</v>
      </c>
      <c r="B23" s="29" t="s">
        <v>10</v>
      </c>
      <c r="C23" s="36" t="s">
        <v>74</v>
      </c>
      <c r="D23" s="36" t="s">
        <v>63</v>
      </c>
      <c r="E23" s="30">
        <v>512000</v>
      </c>
      <c r="F23" s="30">
        <v>5183.1844372</v>
      </c>
      <c r="G23" s="49">
        <f t="shared" si="0"/>
        <v>0.219111180005568</v>
      </c>
    </row>
    <row r="24" spans="1:7" ht="15">
      <c r="A24" s="55">
        <v>16</v>
      </c>
      <c r="B24" s="29" t="s">
        <v>29</v>
      </c>
      <c r="C24" s="36" t="s">
        <v>95</v>
      </c>
      <c r="D24" s="36" t="s">
        <v>80</v>
      </c>
      <c r="E24" s="30">
        <v>60</v>
      </c>
      <c r="F24" s="30">
        <v>424.3501639</v>
      </c>
      <c r="G24" s="49">
        <f t="shared" si="0"/>
        <v>0.017938752956650275</v>
      </c>
    </row>
    <row r="25" spans="1:7" ht="15">
      <c r="A25" s="55">
        <v>17</v>
      </c>
      <c r="B25" s="29" t="s">
        <v>30</v>
      </c>
      <c r="C25" s="36" t="s">
        <v>93</v>
      </c>
      <c r="D25" s="36" t="s">
        <v>82</v>
      </c>
      <c r="E25" s="30">
        <v>1300</v>
      </c>
      <c r="F25" s="30">
        <v>1136.4867123000001</v>
      </c>
      <c r="G25" s="49">
        <f t="shared" si="0"/>
        <v>0.04804323434942681</v>
      </c>
    </row>
    <row r="26" spans="1:7" ht="15">
      <c r="A26" s="31"/>
      <c r="B26" s="40" t="s">
        <v>21</v>
      </c>
      <c r="C26" s="32"/>
      <c r="D26" s="32"/>
      <c r="E26" s="33"/>
      <c r="F26" s="30">
        <f>SUM(F7:F25)</f>
        <v>20031.579244963057</v>
      </c>
      <c r="G26" s="49">
        <f t="shared" si="0"/>
        <v>0.8468043186419878</v>
      </c>
    </row>
    <row r="27" spans="1:7" ht="15.75" customHeight="1">
      <c r="A27" s="25"/>
      <c r="B27" s="37" t="s">
        <v>22</v>
      </c>
      <c r="C27" s="26"/>
      <c r="D27" s="26"/>
      <c r="E27" s="25"/>
      <c r="F27" s="27"/>
      <c r="G27" s="28"/>
    </row>
    <row r="28" spans="1:7" ht="15">
      <c r="A28" s="29"/>
      <c r="B28" s="29" t="s">
        <v>22</v>
      </c>
      <c r="C28" s="36"/>
      <c r="D28" s="36"/>
      <c r="E28" s="30">
        <v>35068.932881</v>
      </c>
      <c r="F28" s="30">
        <v>3503.96816</v>
      </c>
      <c r="G28" s="49">
        <f t="shared" si="0"/>
        <v>0.14812488491231243</v>
      </c>
    </row>
    <row r="29" spans="1:39" ht="15">
      <c r="A29" s="31"/>
      <c r="B29" s="40" t="s">
        <v>21</v>
      </c>
      <c r="C29" s="32"/>
      <c r="D29" s="32"/>
      <c r="E29" s="33"/>
      <c r="F29" s="30">
        <f>F28</f>
        <v>3503.96816</v>
      </c>
      <c r="G29" s="49">
        <f t="shared" si="0"/>
        <v>0.14812488491231243</v>
      </c>
      <c r="H29" s="11"/>
      <c r="I29" s="11"/>
      <c r="J29" s="11"/>
      <c r="K29" s="11"/>
      <c r="L29" s="11"/>
      <c r="M29" s="12"/>
      <c r="N29" s="12"/>
      <c r="O29" s="12"/>
      <c r="P29" s="12"/>
      <c r="Q29" s="11"/>
      <c r="R29" s="11"/>
      <c r="S29" s="11"/>
      <c r="T29" s="11"/>
      <c r="U29" s="11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3"/>
      <c r="AI29" s="13"/>
      <c r="AJ29" s="13"/>
      <c r="AK29" s="13"/>
      <c r="AL29" s="13"/>
      <c r="AM29" s="13"/>
    </row>
    <row r="30" spans="1:7" ht="15">
      <c r="A30" s="31"/>
      <c r="B30" s="42" t="s">
        <v>23</v>
      </c>
      <c r="C30" s="32"/>
      <c r="D30" s="32"/>
      <c r="E30" s="33"/>
      <c r="F30" s="34"/>
      <c r="G30" s="35"/>
    </row>
    <row r="31" spans="1:7" ht="15">
      <c r="A31" s="31"/>
      <c r="B31" s="42" t="s">
        <v>24</v>
      </c>
      <c r="C31" s="32"/>
      <c r="D31" s="32"/>
      <c r="E31" s="33"/>
      <c r="F31" s="30">
        <f>F33-(F26+F29)</f>
        <v>119.95222343694331</v>
      </c>
      <c r="G31" s="49">
        <f t="shared" si="0"/>
        <v>0.005070796445699785</v>
      </c>
    </row>
    <row r="32" spans="1:7" ht="15">
      <c r="A32" s="31"/>
      <c r="B32" s="42" t="s">
        <v>21</v>
      </c>
      <c r="C32" s="32"/>
      <c r="D32" s="32"/>
      <c r="E32" s="33"/>
      <c r="F32" s="30">
        <f>F31</f>
        <v>119.95222343694331</v>
      </c>
      <c r="G32" s="49">
        <f t="shared" si="0"/>
        <v>0.005070796445699785</v>
      </c>
    </row>
    <row r="33" spans="1:35" ht="15">
      <c r="A33" s="38"/>
      <c r="B33" s="41" t="s">
        <v>25</v>
      </c>
      <c r="C33" s="39"/>
      <c r="D33" s="39"/>
      <c r="E33" s="39"/>
      <c r="F33" s="43">
        <v>23655.4996284</v>
      </c>
      <c r="G33" s="59">
        <v>1</v>
      </c>
      <c r="AC33" s="9"/>
      <c r="AD33" s="9"/>
      <c r="AE33" s="9"/>
      <c r="AF33" s="9"/>
      <c r="AG33" s="9"/>
      <c r="AH33" s="9"/>
      <c r="AI33" s="9"/>
    </row>
    <row r="34" spans="1:35" ht="15">
      <c r="A34" s="17"/>
      <c r="B34" s="14"/>
      <c r="C34" s="14"/>
      <c r="D34" s="14"/>
      <c r="E34" s="14"/>
      <c r="F34" s="16"/>
      <c r="AC34" s="9"/>
      <c r="AD34" s="9"/>
      <c r="AE34" s="9"/>
      <c r="AF34" s="9"/>
      <c r="AG34" s="9"/>
      <c r="AH34" s="9"/>
      <c r="AI34" s="9"/>
    </row>
    <row r="35" spans="1:35" ht="15">
      <c r="A35" s="17"/>
      <c r="B35" s="14"/>
      <c r="C35" s="14"/>
      <c r="D35" s="14"/>
      <c r="E35" s="14"/>
      <c r="F35" s="61"/>
      <c r="AC35" s="9"/>
      <c r="AD35" s="9"/>
      <c r="AE35" s="9"/>
      <c r="AF35" s="9"/>
      <c r="AG35" s="9"/>
      <c r="AH35" s="9"/>
      <c r="AI35" s="9"/>
    </row>
    <row r="36" spans="1:6" ht="15">
      <c r="A36" s="17"/>
      <c r="B36" s="14"/>
      <c r="C36" s="15"/>
      <c r="D36" s="15"/>
      <c r="E36" s="14"/>
      <c r="F36" s="14"/>
    </row>
    <row r="37" spans="1:6" ht="15">
      <c r="A37" s="17"/>
      <c r="B37" s="14"/>
      <c r="C37" s="14"/>
      <c r="D37" s="14"/>
      <c r="E37" s="14"/>
      <c r="F37" s="14"/>
    </row>
  </sheetData>
  <sheetProtection/>
  <mergeCells count="2">
    <mergeCell ref="A2:G2"/>
    <mergeCell ref="A3:G3"/>
  </mergeCells>
  <conditionalFormatting sqref="I4 I29">
    <cfRule type="cellIs" priority="1" dxfId="21" operator="lessThan" stopIfTrue="1">
      <formula>0</formula>
    </cfRule>
  </conditionalFormatting>
  <conditionalFormatting sqref="C26:E26 C29:E32 F30">
    <cfRule type="cellIs" priority="2" dxfId="22" operator="lessThan" stopIfTrue="1">
      <formula>0</formula>
    </cfRule>
  </conditionalFormatting>
  <conditionalFormatting sqref="G30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1"/>
  <sheetViews>
    <sheetView showGridLines="0" zoomScale="85" zoomScaleNormal="85" zoomScalePageLayoutView="0" workbookViewId="0" topLeftCell="A1">
      <selection activeCell="A3" sqref="A3:G3"/>
    </sheetView>
  </sheetViews>
  <sheetFormatPr defaultColWidth="9.140625" defaultRowHeight="15"/>
  <cols>
    <col min="1" max="1" width="7.140625" style="18" customWidth="1"/>
    <col min="2" max="2" width="40.8515625" style="0" bestFit="1" customWidth="1"/>
    <col min="3" max="3" width="18.57421875" style="0" bestFit="1" customWidth="1"/>
    <col min="4" max="4" width="13.57421875" style="0" bestFit="1" customWidth="1"/>
    <col min="5" max="5" width="11.2812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3" width="9.140625" style="10" customWidth="1"/>
  </cols>
  <sheetData>
    <row r="1" ht="15">
      <c r="A1" s="23"/>
    </row>
    <row r="2" spans="1:7" ht="15">
      <c r="A2" s="183" t="s">
        <v>100</v>
      </c>
      <c r="B2" s="183"/>
      <c r="C2" s="183"/>
      <c r="D2" s="183"/>
      <c r="E2" s="183"/>
      <c r="F2" s="183"/>
      <c r="G2" s="183"/>
    </row>
    <row r="3" spans="1:7" ht="15">
      <c r="A3" s="184" t="s">
        <v>90</v>
      </c>
      <c r="B3" s="184"/>
      <c r="C3" s="184"/>
      <c r="D3" s="184"/>
      <c r="E3" s="184"/>
      <c r="F3" s="184"/>
      <c r="G3" s="184"/>
    </row>
    <row r="4" spans="1:39" ht="26.25">
      <c r="A4" s="53" t="s">
        <v>73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56</v>
      </c>
      <c r="C6" s="36"/>
      <c r="D6" s="36"/>
      <c r="E6" s="30"/>
      <c r="F6" s="30"/>
      <c r="G6" s="44"/>
    </row>
    <row r="7" spans="1:7" ht="15">
      <c r="A7" s="55">
        <v>1</v>
      </c>
      <c r="B7" s="29" t="s">
        <v>12</v>
      </c>
      <c r="C7" s="36" t="s">
        <v>13</v>
      </c>
      <c r="D7" s="36" t="s">
        <v>76</v>
      </c>
      <c r="E7" s="30">
        <v>5</v>
      </c>
      <c r="F7" s="30">
        <v>63.302921399999995</v>
      </c>
      <c r="G7" s="48">
        <f>F7/$F$27</f>
        <v>0.003261229271915462</v>
      </c>
    </row>
    <row r="8" spans="1:7" ht="15">
      <c r="A8" s="55">
        <v>2</v>
      </c>
      <c r="B8" s="29" t="s">
        <v>9</v>
      </c>
      <c r="C8" s="36" t="s">
        <v>89</v>
      </c>
      <c r="D8" s="36" t="s">
        <v>55</v>
      </c>
      <c r="E8" s="30">
        <v>472</v>
      </c>
      <c r="F8" s="30">
        <v>5913.4130517</v>
      </c>
      <c r="G8" s="48">
        <f>F8/$F$27</f>
        <v>0.30464622034222555</v>
      </c>
    </row>
    <row r="9" spans="1:7" ht="15">
      <c r="A9" s="29"/>
      <c r="B9" s="29"/>
      <c r="C9" s="36"/>
      <c r="D9" s="36"/>
      <c r="E9" s="30"/>
      <c r="F9" s="30"/>
      <c r="G9" s="44"/>
    </row>
    <row r="10" spans="1:7" ht="15">
      <c r="A10" s="29"/>
      <c r="B10" s="37" t="s">
        <v>59</v>
      </c>
      <c r="C10" s="36"/>
      <c r="D10" s="36"/>
      <c r="E10" s="30"/>
      <c r="F10" s="30"/>
      <c r="G10" s="44"/>
    </row>
    <row r="11" spans="1:7" ht="15">
      <c r="A11" s="55">
        <v>3</v>
      </c>
      <c r="B11" s="29" t="s">
        <v>27</v>
      </c>
      <c r="C11" s="36" t="s">
        <v>28</v>
      </c>
      <c r="D11" s="36" t="s">
        <v>87</v>
      </c>
      <c r="E11" s="30">
        <v>280</v>
      </c>
      <c r="F11" s="30">
        <v>2824.9016393</v>
      </c>
      <c r="G11" s="48">
        <f aca="true" t="shared" si="0" ref="G11:G25">F11/$F$27</f>
        <v>0.1455328081646345</v>
      </c>
    </row>
    <row r="12" spans="1:7" ht="15">
      <c r="A12" s="55">
        <v>4</v>
      </c>
      <c r="B12" s="29" t="s">
        <v>8</v>
      </c>
      <c r="C12" s="36" t="s">
        <v>74</v>
      </c>
      <c r="D12" s="36" t="s">
        <v>60</v>
      </c>
      <c r="E12" s="30">
        <v>10</v>
      </c>
      <c r="F12" s="30">
        <v>100</v>
      </c>
      <c r="G12" s="48">
        <f t="shared" si="0"/>
        <v>0.005151783203350647</v>
      </c>
    </row>
    <row r="13" spans="1:7" ht="15">
      <c r="A13" s="55">
        <v>5</v>
      </c>
      <c r="B13" s="29" t="s">
        <v>14</v>
      </c>
      <c r="C13" s="36" t="s">
        <v>74</v>
      </c>
      <c r="D13" s="36" t="s">
        <v>70</v>
      </c>
      <c r="E13" s="30">
        <v>80</v>
      </c>
      <c r="F13" s="30">
        <v>823.273564614411</v>
      </c>
      <c r="G13" s="48">
        <f t="shared" si="0"/>
        <v>0.042413269219431365</v>
      </c>
    </row>
    <row r="14" spans="1:7" ht="15">
      <c r="A14" s="55">
        <v>6</v>
      </c>
      <c r="B14" s="29" t="s">
        <v>19</v>
      </c>
      <c r="C14" s="36" t="s">
        <v>20</v>
      </c>
      <c r="D14" s="36" t="s">
        <v>86</v>
      </c>
      <c r="E14" s="30">
        <v>365</v>
      </c>
      <c r="F14" s="30">
        <v>3684.255</v>
      </c>
      <c r="G14" s="48">
        <f t="shared" si="0"/>
        <v>0.1898048302586064</v>
      </c>
    </row>
    <row r="15" spans="1:7" ht="15">
      <c r="A15" s="55">
        <v>7</v>
      </c>
      <c r="B15" s="29" t="s">
        <v>6</v>
      </c>
      <c r="C15" s="36" t="s">
        <v>7</v>
      </c>
      <c r="D15" s="36" t="s">
        <v>67</v>
      </c>
      <c r="E15" s="30">
        <v>8</v>
      </c>
      <c r="F15" s="30">
        <v>80.7270601</v>
      </c>
      <c r="G15" s="48">
        <f t="shared" si="0"/>
        <v>0.004158883122790582</v>
      </c>
    </row>
    <row r="16" spans="1:7" ht="15">
      <c r="A16" s="55">
        <v>8</v>
      </c>
      <c r="B16" s="29" t="s">
        <v>6</v>
      </c>
      <c r="C16" s="36" t="s">
        <v>7</v>
      </c>
      <c r="D16" s="36" t="s">
        <v>61</v>
      </c>
      <c r="E16" s="30">
        <v>88</v>
      </c>
      <c r="F16" s="30">
        <v>887.9976612</v>
      </c>
      <c r="G16" s="48">
        <f t="shared" si="0"/>
        <v>0.045747714355848186</v>
      </c>
    </row>
    <row r="17" spans="1:7" ht="15">
      <c r="A17" s="55">
        <v>9</v>
      </c>
      <c r="B17" s="29" t="s">
        <v>18</v>
      </c>
      <c r="C17" s="36" t="s">
        <v>94</v>
      </c>
      <c r="D17" s="36" t="s">
        <v>68</v>
      </c>
      <c r="E17" s="30">
        <v>2336</v>
      </c>
      <c r="F17" s="30">
        <v>22.50832</v>
      </c>
      <c r="G17" s="48">
        <f t="shared" si="0"/>
        <v>0.0011595798491164143</v>
      </c>
    </row>
    <row r="18" spans="1:7" ht="15">
      <c r="A18" s="55">
        <v>10</v>
      </c>
      <c r="B18" s="29" t="s">
        <v>15</v>
      </c>
      <c r="C18" s="73" t="s">
        <v>103</v>
      </c>
      <c r="D18" s="36" t="s">
        <v>66</v>
      </c>
      <c r="E18" s="30">
        <v>10</v>
      </c>
      <c r="F18" s="30">
        <v>63.2146516</v>
      </c>
      <c r="G18" s="48">
        <f t="shared" si="0"/>
        <v>0.0032566818031854313</v>
      </c>
    </row>
    <row r="19" spans="1:7" ht="15">
      <c r="A19" s="55">
        <v>11</v>
      </c>
      <c r="B19" s="29" t="s">
        <v>10</v>
      </c>
      <c r="C19" s="36" t="s">
        <v>74</v>
      </c>
      <c r="D19" s="36" t="s">
        <v>63</v>
      </c>
      <c r="E19" s="30">
        <v>395000</v>
      </c>
      <c r="F19" s="30">
        <v>3998.7458059</v>
      </c>
      <c r="G19" s="48">
        <f t="shared" si="0"/>
        <v>0.20600671477304466</v>
      </c>
    </row>
    <row r="20" spans="1:7" ht="15">
      <c r="A20" s="55"/>
      <c r="B20" s="40" t="s">
        <v>21</v>
      </c>
      <c r="C20" s="32"/>
      <c r="D20" s="32"/>
      <c r="E20" s="33"/>
      <c r="F20" s="30">
        <f>SUM(F7:F19)</f>
        <v>18462.339675814415</v>
      </c>
      <c r="G20" s="48">
        <f t="shared" si="0"/>
        <v>0.9511397143641493</v>
      </c>
    </row>
    <row r="21" spans="1:7" ht="15">
      <c r="A21" s="55"/>
      <c r="B21" s="37" t="s">
        <v>22</v>
      </c>
      <c r="C21" s="26"/>
      <c r="D21" s="26"/>
      <c r="E21" s="25"/>
      <c r="F21" s="27"/>
      <c r="G21" s="28"/>
    </row>
    <row r="22" spans="1:7" ht="15">
      <c r="A22" s="55"/>
      <c r="B22" s="29" t="s">
        <v>22</v>
      </c>
      <c r="C22" s="36"/>
      <c r="D22" s="36"/>
      <c r="E22" s="30">
        <v>9788.901528</v>
      </c>
      <c r="F22" s="30">
        <v>978.06095</v>
      </c>
      <c r="G22" s="48">
        <f t="shared" si="0"/>
        <v>0.05038757974063177</v>
      </c>
    </row>
    <row r="23" spans="1:39" ht="15">
      <c r="A23" s="55"/>
      <c r="B23" s="40" t="s">
        <v>21</v>
      </c>
      <c r="C23" s="32"/>
      <c r="D23" s="32"/>
      <c r="E23" s="33"/>
      <c r="F23" s="30">
        <f>F22</f>
        <v>978.06095</v>
      </c>
      <c r="G23" s="48">
        <f>G22</f>
        <v>0.05038757974063177</v>
      </c>
      <c r="H23" s="11"/>
      <c r="I23" s="11"/>
      <c r="J23" s="11"/>
      <c r="K23" s="11"/>
      <c r="L23" s="11"/>
      <c r="M23" s="12"/>
      <c r="N23" s="12"/>
      <c r="O23" s="12"/>
      <c r="P23" s="12"/>
      <c r="Q23" s="11"/>
      <c r="R23" s="11"/>
      <c r="S23" s="11"/>
      <c r="T23" s="11"/>
      <c r="U23" s="11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/>
      <c r="AI23" s="13"/>
      <c r="AJ23" s="13"/>
      <c r="AK23" s="13"/>
      <c r="AL23" s="13"/>
      <c r="AM23" s="13"/>
    </row>
    <row r="24" spans="1:7" ht="15">
      <c r="A24" s="31"/>
      <c r="B24" s="42" t="s">
        <v>23</v>
      </c>
      <c r="C24" s="32"/>
      <c r="D24" s="32"/>
      <c r="E24" s="33"/>
      <c r="F24" s="34"/>
      <c r="G24" s="35"/>
    </row>
    <row r="25" spans="1:7" ht="15">
      <c r="A25" s="31"/>
      <c r="B25" s="42" t="s">
        <v>24</v>
      </c>
      <c r="C25" s="32"/>
      <c r="D25" s="32"/>
      <c r="E25" s="33"/>
      <c r="F25" s="30">
        <f>F27-(F20+F23)</f>
        <v>-29.645931214414304</v>
      </c>
      <c r="G25" s="48">
        <f t="shared" si="0"/>
        <v>-0.0015272941047810827</v>
      </c>
    </row>
    <row r="26" spans="1:7" ht="15">
      <c r="A26" s="31"/>
      <c r="B26" s="42" t="s">
        <v>21</v>
      </c>
      <c r="C26" s="32"/>
      <c r="D26" s="32"/>
      <c r="E26" s="33"/>
      <c r="F26" s="30">
        <f>F25</f>
        <v>-29.645931214414304</v>
      </c>
      <c r="G26" s="48">
        <f>G25</f>
        <v>-0.0015272941047810827</v>
      </c>
    </row>
    <row r="27" spans="1:35" ht="15">
      <c r="A27" s="38"/>
      <c r="B27" s="41" t="s">
        <v>25</v>
      </c>
      <c r="C27" s="39"/>
      <c r="D27" s="39"/>
      <c r="E27" s="39"/>
      <c r="F27" s="43">
        <v>19410.7546946</v>
      </c>
      <c r="G27" s="59">
        <v>1</v>
      </c>
      <c r="AC27" s="9"/>
      <c r="AD27" s="9"/>
      <c r="AE27" s="9"/>
      <c r="AF27" s="9"/>
      <c r="AG27" s="9"/>
      <c r="AH27" s="9"/>
      <c r="AI27" s="9"/>
    </row>
    <row r="28" spans="1:35" ht="15">
      <c r="A28" s="17"/>
      <c r="B28" s="14"/>
      <c r="C28" s="14"/>
      <c r="D28" s="14"/>
      <c r="E28" s="14"/>
      <c r="F28" s="16"/>
      <c r="AC28" s="9"/>
      <c r="AD28" s="9"/>
      <c r="AE28" s="9"/>
      <c r="AF28" s="9"/>
      <c r="AG28" s="9"/>
      <c r="AH28" s="9"/>
      <c r="AI28" s="9"/>
    </row>
    <row r="29" spans="1:35" ht="15">
      <c r="A29" s="17"/>
      <c r="B29" s="14"/>
      <c r="C29" s="14"/>
      <c r="D29" s="14"/>
      <c r="E29" s="14"/>
      <c r="F29" s="14"/>
      <c r="AC29" s="9"/>
      <c r="AD29" s="9"/>
      <c r="AE29" s="9"/>
      <c r="AF29" s="9"/>
      <c r="AG29" s="9"/>
      <c r="AH29" s="9"/>
      <c r="AI29" s="9"/>
    </row>
    <row r="30" spans="1:6" ht="15">
      <c r="A30" s="17"/>
      <c r="B30" s="14"/>
      <c r="C30" s="15"/>
      <c r="D30" s="15"/>
      <c r="E30" s="14"/>
      <c r="F30" s="14"/>
    </row>
    <row r="31" spans="1:6" ht="15">
      <c r="A31" s="17"/>
      <c r="B31" s="14"/>
      <c r="C31" s="14"/>
      <c r="D31" s="14"/>
      <c r="E31" s="14"/>
      <c r="F31" s="14"/>
    </row>
  </sheetData>
  <sheetProtection/>
  <mergeCells count="2">
    <mergeCell ref="A2:G2"/>
    <mergeCell ref="A3:G3"/>
  </mergeCells>
  <conditionalFormatting sqref="I4 I23">
    <cfRule type="cellIs" priority="1" dxfId="21" operator="lessThan" stopIfTrue="1">
      <formula>0</formula>
    </cfRule>
  </conditionalFormatting>
  <conditionalFormatting sqref="C20:E20 C23:E26 F24">
    <cfRule type="cellIs" priority="2" dxfId="22" operator="lessThan" stopIfTrue="1">
      <formula>0</formula>
    </cfRule>
  </conditionalFormatting>
  <conditionalFormatting sqref="G24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7.140625" style="18" bestFit="1" customWidth="1"/>
    <col min="2" max="2" width="40.8515625" style="0" bestFit="1" customWidth="1"/>
    <col min="3" max="3" width="18.57421875" style="0" bestFit="1" customWidth="1"/>
    <col min="4" max="4" width="13.8515625" style="0" bestFit="1" customWidth="1"/>
    <col min="5" max="5" width="11.2812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4" width="9.140625" style="10" customWidth="1"/>
  </cols>
  <sheetData>
    <row r="1" ht="15">
      <c r="A1" s="23"/>
    </row>
    <row r="2" spans="1:7" ht="15">
      <c r="A2" s="183" t="s">
        <v>101</v>
      </c>
      <c r="B2" s="183"/>
      <c r="C2" s="183"/>
      <c r="D2" s="183"/>
      <c r="E2" s="183"/>
      <c r="F2" s="183"/>
      <c r="G2" s="183"/>
    </row>
    <row r="3" spans="1:7" ht="15">
      <c r="A3" s="184" t="s">
        <v>90</v>
      </c>
      <c r="B3" s="184"/>
      <c r="C3" s="184"/>
      <c r="D3" s="184"/>
      <c r="E3" s="184"/>
      <c r="F3" s="184"/>
      <c r="G3" s="184"/>
    </row>
    <row r="4" spans="1:39" ht="25.5" customHeight="1">
      <c r="A4" s="53" t="s">
        <v>73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.75" customHeight="1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56</v>
      </c>
      <c r="C6" s="70"/>
      <c r="D6" s="36"/>
      <c r="E6" s="30"/>
      <c r="F6" s="30"/>
      <c r="G6" s="44"/>
    </row>
    <row r="7" spans="1:7" ht="15">
      <c r="A7" s="55">
        <v>1</v>
      </c>
      <c r="B7" s="29" t="s">
        <v>17</v>
      </c>
      <c r="C7" s="36" t="s">
        <v>16</v>
      </c>
      <c r="D7" s="36" t="s">
        <v>58</v>
      </c>
      <c r="E7" s="30">
        <v>150000</v>
      </c>
      <c r="F7" s="30">
        <v>799.1247895</v>
      </c>
      <c r="G7" s="48">
        <f>F7/$F$31</f>
        <v>0.04807121851570437</v>
      </c>
    </row>
    <row r="8" spans="1:7" ht="15">
      <c r="A8" s="55">
        <v>2</v>
      </c>
      <c r="B8" s="29" t="s">
        <v>9</v>
      </c>
      <c r="C8" s="36" t="s">
        <v>89</v>
      </c>
      <c r="D8" s="36" t="s">
        <v>55</v>
      </c>
      <c r="E8" s="30">
        <v>230</v>
      </c>
      <c r="F8" s="30">
        <v>2889.2368685</v>
      </c>
      <c r="G8" s="48">
        <f>F8/$F$31</f>
        <v>0.17380156225186516</v>
      </c>
    </row>
    <row r="9" spans="1:7" ht="15">
      <c r="A9" s="55">
        <v>3</v>
      </c>
      <c r="B9" s="29" t="s">
        <v>12</v>
      </c>
      <c r="C9" s="36" t="s">
        <v>13</v>
      </c>
      <c r="D9" s="36" t="s">
        <v>76</v>
      </c>
      <c r="E9" s="30">
        <v>77</v>
      </c>
      <c r="F9" s="30">
        <v>974.8649899</v>
      </c>
      <c r="G9" s="48">
        <f>F9/$F$31</f>
        <v>0.058642840978709025</v>
      </c>
    </row>
    <row r="10" spans="1:7" ht="15">
      <c r="A10" s="55">
        <v>4</v>
      </c>
      <c r="B10" s="29" t="s">
        <v>91</v>
      </c>
      <c r="C10" s="36" t="s">
        <v>92</v>
      </c>
      <c r="D10" s="36" t="s">
        <v>288</v>
      </c>
      <c r="E10" s="30">
        <v>200</v>
      </c>
      <c r="F10" s="30">
        <v>2000.7786885</v>
      </c>
      <c r="G10" s="48">
        <f>F10/$F$31</f>
        <v>0.12035650852056054</v>
      </c>
    </row>
    <row r="11" spans="1:7" ht="15">
      <c r="A11" s="29"/>
      <c r="B11" s="29"/>
      <c r="C11" s="36"/>
      <c r="D11" s="36"/>
      <c r="E11" s="30"/>
      <c r="F11" s="30"/>
      <c r="G11" s="44"/>
    </row>
    <row r="12" spans="1:7" ht="15">
      <c r="A12" s="29"/>
      <c r="B12" s="37" t="s">
        <v>59</v>
      </c>
      <c r="C12" s="36"/>
      <c r="D12" s="36"/>
      <c r="E12" s="30"/>
      <c r="F12" s="30"/>
      <c r="G12" s="44"/>
    </row>
    <row r="13" spans="1:7" ht="15">
      <c r="A13" s="55">
        <v>5</v>
      </c>
      <c r="B13" s="29" t="s">
        <v>14</v>
      </c>
      <c r="C13" s="36" t="s">
        <v>74</v>
      </c>
      <c r="D13" s="36" t="s">
        <v>65</v>
      </c>
      <c r="E13" s="30">
        <v>146</v>
      </c>
      <c r="F13" s="30">
        <v>1504.801026594959</v>
      </c>
      <c r="G13" s="48">
        <f aca="true" t="shared" si="0" ref="G13:G29">F13/$F$31</f>
        <v>0.09052105493731843</v>
      </c>
    </row>
    <row r="14" spans="1:7" ht="15">
      <c r="A14" s="55">
        <v>6</v>
      </c>
      <c r="B14" s="29" t="s">
        <v>19</v>
      </c>
      <c r="C14" s="36" t="s">
        <v>20</v>
      </c>
      <c r="D14" s="36" t="s">
        <v>71</v>
      </c>
      <c r="E14" s="30">
        <v>100</v>
      </c>
      <c r="F14" s="30">
        <v>895.8480636428573</v>
      </c>
      <c r="G14" s="48">
        <f t="shared" si="0"/>
        <v>0.053889590950108326</v>
      </c>
    </row>
    <row r="15" spans="1:7" ht="15">
      <c r="A15" s="55">
        <v>7</v>
      </c>
      <c r="B15" s="29" t="s">
        <v>19</v>
      </c>
      <c r="C15" s="36" t="s">
        <v>20</v>
      </c>
      <c r="D15" s="36" t="s">
        <v>83</v>
      </c>
      <c r="E15" s="30">
        <v>180</v>
      </c>
      <c r="F15" s="30">
        <v>968.7994147567429</v>
      </c>
      <c r="G15" s="48">
        <f t="shared" si="0"/>
        <v>0.05827796731696544</v>
      </c>
    </row>
    <row r="16" spans="1:7" ht="15">
      <c r="A16" s="55">
        <v>8</v>
      </c>
      <c r="B16" s="29" t="s">
        <v>6</v>
      </c>
      <c r="C16" s="36" t="s">
        <v>7</v>
      </c>
      <c r="D16" s="36" t="s">
        <v>88</v>
      </c>
      <c r="E16" s="30">
        <v>125</v>
      </c>
      <c r="F16" s="30">
        <v>252.27206280000001</v>
      </c>
      <c r="G16" s="48">
        <f t="shared" si="0"/>
        <v>0.015175383889484879</v>
      </c>
    </row>
    <row r="17" spans="1:7" ht="15">
      <c r="A17" s="55">
        <v>9</v>
      </c>
      <c r="B17" s="29" t="s">
        <v>6</v>
      </c>
      <c r="C17" s="36" t="s">
        <v>7</v>
      </c>
      <c r="D17" s="47" t="s">
        <v>69</v>
      </c>
      <c r="E17" s="30">
        <v>98</v>
      </c>
      <c r="F17" s="30">
        <v>988.9064863</v>
      </c>
      <c r="G17" s="48">
        <f t="shared" si="0"/>
        <v>0.05948750485423992</v>
      </c>
    </row>
    <row r="18" spans="1:7" ht="15">
      <c r="A18" s="55">
        <v>10</v>
      </c>
      <c r="B18" s="29" t="s">
        <v>6</v>
      </c>
      <c r="C18" s="36" t="s">
        <v>7</v>
      </c>
      <c r="D18" s="36" t="s">
        <v>67</v>
      </c>
      <c r="E18" s="30">
        <v>8</v>
      </c>
      <c r="F18" s="30">
        <v>80.7270601</v>
      </c>
      <c r="G18" s="48">
        <f t="shared" si="0"/>
        <v>0.0048561228448757805</v>
      </c>
    </row>
    <row r="19" spans="1:7" ht="15">
      <c r="A19" s="55">
        <v>11</v>
      </c>
      <c r="B19" s="29" t="s">
        <v>6</v>
      </c>
      <c r="C19" s="36" t="s">
        <v>7</v>
      </c>
      <c r="D19" s="36" t="s">
        <v>72</v>
      </c>
      <c r="E19" s="30">
        <v>43</v>
      </c>
      <c r="F19" s="30">
        <v>433.9079481</v>
      </c>
      <c r="G19" s="48">
        <f t="shared" si="0"/>
        <v>0.026101660294966994</v>
      </c>
    </row>
    <row r="20" spans="1:7" ht="15">
      <c r="A20" s="55">
        <v>12</v>
      </c>
      <c r="B20" s="29" t="s">
        <v>6</v>
      </c>
      <c r="C20" s="36" t="s">
        <v>7</v>
      </c>
      <c r="D20" s="36" t="s">
        <v>61</v>
      </c>
      <c r="E20" s="30">
        <v>4</v>
      </c>
      <c r="F20" s="30">
        <v>40.3635301</v>
      </c>
      <c r="G20" s="48">
        <f t="shared" si="0"/>
        <v>0.0024280614254456314</v>
      </c>
    </row>
    <row r="21" spans="1:7" ht="15">
      <c r="A21" s="55">
        <v>13</v>
      </c>
      <c r="B21" s="29" t="s">
        <v>15</v>
      </c>
      <c r="C21" s="73" t="s">
        <v>103</v>
      </c>
      <c r="D21" s="36" t="s">
        <v>66</v>
      </c>
      <c r="E21" s="30">
        <v>165</v>
      </c>
      <c r="F21" s="30">
        <v>1043.041752</v>
      </c>
      <c r="G21" s="48">
        <f t="shared" si="0"/>
        <v>0.06274400273925569</v>
      </c>
    </row>
    <row r="22" spans="1:7" ht="15">
      <c r="A22" s="55">
        <v>14</v>
      </c>
      <c r="B22" s="29" t="s">
        <v>29</v>
      </c>
      <c r="C22" s="36" t="s">
        <v>95</v>
      </c>
      <c r="D22" s="36" t="s">
        <v>81</v>
      </c>
      <c r="E22" s="30">
        <v>5</v>
      </c>
      <c r="F22" s="30">
        <v>35.457377</v>
      </c>
      <c r="G22" s="48">
        <f t="shared" si="0"/>
        <v>0.0021329326034638173</v>
      </c>
    </row>
    <row r="23" spans="1:7" ht="15">
      <c r="A23" s="55">
        <v>15</v>
      </c>
      <c r="B23" s="29" t="s">
        <v>30</v>
      </c>
      <c r="C23" s="36" t="s">
        <v>93</v>
      </c>
      <c r="D23" s="36" t="s">
        <v>82</v>
      </c>
      <c r="E23" s="30">
        <v>100</v>
      </c>
      <c r="F23" s="30">
        <v>80.5470548</v>
      </c>
      <c r="G23" s="48">
        <f t="shared" si="0"/>
        <v>0.004845294656057236</v>
      </c>
    </row>
    <row r="24" spans="1:7" ht="15">
      <c r="A24" s="31"/>
      <c r="B24" s="40" t="s">
        <v>21</v>
      </c>
      <c r="C24" s="32"/>
      <c r="D24" s="32"/>
      <c r="E24" s="33"/>
      <c r="F24" s="30">
        <f>SUM(F7:F23)</f>
        <v>12988.67711259456</v>
      </c>
      <c r="G24" s="48">
        <f t="shared" si="0"/>
        <v>0.7813317067790213</v>
      </c>
    </row>
    <row r="25" spans="1:7" ht="15.75" customHeight="1">
      <c r="A25" s="25"/>
      <c r="B25" s="37" t="s">
        <v>22</v>
      </c>
      <c r="C25" s="26"/>
      <c r="D25" s="26"/>
      <c r="E25" s="25"/>
      <c r="F25" s="27"/>
      <c r="G25" s="28"/>
    </row>
    <row r="26" spans="1:7" ht="15">
      <c r="A26" s="29"/>
      <c r="B26" s="29" t="s">
        <v>22</v>
      </c>
      <c r="C26" s="36"/>
      <c r="D26" s="36"/>
      <c r="E26" s="30">
        <v>36571.347349</v>
      </c>
      <c r="F26" s="30">
        <v>3654.245735</v>
      </c>
      <c r="G26" s="48">
        <f t="shared" si="0"/>
        <v>0.21982054310588459</v>
      </c>
    </row>
    <row r="27" spans="1:39" ht="15">
      <c r="A27" s="31"/>
      <c r="B27" s="40" t="s">
        <v>21</v>
      </c>
      <c r="C27" s="32"/>
      <c r="D27" s="32"/>
      <c r="E27" s="33"/>
      <c r="F27" s="30">
        <f>F26</f>
        <v>3654.245735</v>
      </c>
      <c r="G27" s="48">
        <f>G26</f>
        <v>0.21982054310588459</v>
      </c>
      <c r="H27" s="11"/>
      <c r="I27" s="11"/>
      <c r="J27" s="11"/>
      <c r="K27" s="11"/>
      <c r="L27" s="11"/>
      <c r="M27" s="12"/>
      <c r="N27" s="12"/>
      <c r="O27" s="12"/>
      <c r="P27" s="12"/>
      <c r="Q27" s="11"/>
      <c r="R27" s="11"/>
      <c r="S27" s="11"/>
      <c r="T27" s="11"/>
      <c r="U27" s="1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/>
      <c r="AI27" s="13"/>
      <c r="AJ27" s="13"/>
      <c r="AK27" s="13"/>
      <c r="AL27" s="13"/>
      <c r="AM27" s="13"/>
    </row>
    <row r="28" spans="1:7" ht="15">
      <c r="A28" s="31"/>
      <c r="B28" s="42" t="s">
        <v>23</v>
      </c>
      <c r="C28" s="32"/>
      <c r="D28" s="32"/>
      <c r="E28" s="33"/>
      <c r="F28" s="34"/>
      <c r="G28" s="35"/>
    </row>
    <row r="29" spans="1:7" ht="15">
      <c r="A29" s="31"/>
      <c r="B29" s="42" t="s">
        <v>24</v>
      </c>
      <c r="C29" s="32"/>
      <c r="D29" s="32"/>
      <c r="E29" s="33"/>
      <c r="F29" s="30">
        <f>F31-(F24+F27)</f>
        <v>-19.154734894560534</v>
      </c>
      <c r="G29" s="48">
        <f t="shared" si="0"/>
        <v>-0.0011522498849058753</v>
      </c>
    </row>
    <row r="30" spans="1:7" ht="15">
      <c r="A30" s="31"/>
      <c r="B30" s="42" t="s">
        <v>21</v>
      </c>
      <c r="C30" s="32"/>
      <c r="D30" s="32"/>
      <c r="E30" s="33"/>
      <c r="F30" s="30">
        <f>F29</f>
        <v>-19.154734894560534</v>
      </c>
      <c r="G30" s="48">
        <f>G29</f>
        <v>-0.0011522498849058753</v>
      </c>
    </row>
    <row r="31" spans="1:35" ht="15">
      <c r="A31" s="38"/>
      <c r="B31" s="41" t="s">
        <v>25</v>
      </c>
      <c r="C31" s="39"/>
      <c r="D31" s="39"/>
      <c r="E31" s="39"/>
      <c r="F31" s="43">
        <v>16623.7681127</v>
      </c>
      <c r="G31" s="59">
        <v>1</v>
      </c>
      <c r="AC31" s="9"/>
      <c r="AD31" s="9"/>
      <c r="AE31" s="9"/>
      <c r="AF31" s="9"/>
      <c r="AG31" s="9"/>
      <c r="AH31" s="9"/>
      <c r="AI31" s="9"/>
    </row>
    <row r="32" spans="1:35" ht="15">
      <c r="A32" s="17"/>
      <c r="B32" s="14"/>
      <c r="C32" s="14"/>
      <c r="D32" s="14"/>
      <c r="E32" s="14"/>
      <c r="F32" s="16"/>
      <c r="AC32" s="9"/>
      <c r="AD32" s="9"/>
      <c r="AE32" s="9"/>
      <c r="AF32" s="9"/>
      <c r="AG32" s="9"/>
      <c r="AH32" s="9"/>
      <c r="AI32" s="9"/>
    </row>
    <row r="33" spans="1:35" ht="15">
      <c r="A33" s="17"/>
      <c r="B33" s="14"/>
      <c r="C33" s="14"/>
      <c r="D33" s="14"/>
      <c r="E33" s="14"/>
      <c r="F33" s="14"/>
      <c r="AC33" s="9"/>
      <c r="AD33" s="9"/>
      <c r="AE33" s="9"/>
      <c r="AF33" s="9"/>
      <c r="AG33" s="9"/>
      <c r="AH33" s="9"/>
      <c r="AI33" s="9"/>
    </row>
    <row r="34" spans="1:6" ht="15">
      <c r="A34" s="17"/>
      <c r="B34" s="14"/>
      <c r="C34" s="15"/>
      <c r="D34" s="15"/>
      <c r="E34" s="14"/>
      <c r="F34" s="14"/>
    </row>
    <row r="35" spans="1:6" ht="15">
      <c r="A35" s="17"/>
      <c r="B35" s="14"/>
      <c r="C35" s="14"/>
      <c r="D35" s="14"/>
      <c r="E35" s="14"/>
      <c r="F35" s="14"/>
    </row>
  </sheetData>
  <sheetProtection/>
  <mergeCells count="2">
    <mergeCell ref="A2:G2"/>
    <mergeCell ref="A3:G3"/>
  </mergeCells>
  <conditionalFormatting sqref="I4 I27">
    <cfRule type="cellIs" priority="1" dxfId="21" operator="lessThan" stopIfTrue="1">
      <formula>0</formula>
    </cfRule>
  </conditionalFormatting>
  <conditionalFormatting sqref="C24:E24 C27:E30 F28">
    <cfRule type="cellIs" priority="2" dxfId="22" operator="lessThan" stopIfTrue="1">
      <formula>0</formula>
    </cfRule>
  </conditionalFormatting>
  <conditionalFormatting sqref="G28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1"/>
  <sheetViews>
    <sheetView showGridLines="0" zoomScale="85" zoomScaleNormal="85" zoomScalePageLayoutView="0" workbookViewId="0" topLeftCell="A1">
      <selection activeCell="A3" sqref="A3:G3"/>
    </sheetView>
  </sheetViews>
  <sheetFormatPr defaultColWidth="9.140625" defaultRowHeight="15"/>
  <cols>
    <col min="1" max="1" width="7.140625" style="18" customWidth="1"/>
    <col min="2" max="2" width="40.8515625" style="0" bestFit="1" customWidth="1"/>
    <col min="3" max="3" width="18.57421875" style="72" bestFit="1" customWidth="1"/>
    <col min="4" max="4" width="13.57421875" style="0" bestFit="1" customWidth="1"/>
    <col min="5" max="5" width="11.2812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4" width="9.140625" style="10" customWidth="1"/>
  </cols>
  <sheetData>
    <row r="1" spans="1:3" ht="15">
      <c r="A1" s="23"/>
      <c r="C1"/>
    </row>
    <row r="2" spans="1:7" ht="15">
      <c r="A2" s="183" t="s">
        <v>102</v>
      </c>
      <c r="B2" s="183"/>
      <c r="C2" s="183"/>
      <c r="D2" s="183"/>
      <c r="E2" s="183"/>
      <c r="F2" s="183"/>
      <c r="G2" s="183"/>
    </row>
    <row r="3" spans="1:7" ht="15">
      <c r="A3" s="184" t="s">
        <v>90</v>
      </c>
      <c r="B3" s="184"/>
      <c r="C3" s="184"/>
      <c r="D3" s="184"/>
      <c r="E3" s="184"/>
      <c r="F3" s="184"/>
      <c r="G3" s="184"/>
    </row>
    <row r="4" spans="1:39" ht="26.25">
      <c r="A4" s="53" t="s">
        <v>73</v>
      </c>
      <c r="B4" s="20" t="s">
        <v>1</v>
      </c>
      <c r="C4" s="20" t="s">
        <v>2</v>
      </c>
      <c r="D4" s="19" t="s">
        <v>0</v>
      </c>
      <c r="E4" s="19" t="s">
        <v>3</v>
      </c>
      <c r="F4" s="21" t="s">
        <v>4</v>
      </c>
      <c r="G4" s="22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">
      <c r="A5" s="25"/>
      <c r="B5" s="37"/>
      <c r="C5" s="26"/>
      <c r="D5" s="26"/>
      <c r="E5" s="25"/>
      <c r="F5" s="27"/>
      <c r="G5" s="28"/>
    </row>
    <row r="6" spans="1:7" ht="15">
      <c r="A6" s="29"/>
      <c r="B6" s="46" t="s">
        <v>56</v>
      </c>
      <c r="C6" s="36"/>
      <c r="D6" s="36"/>
      <c r="E6" s="30"/>
      <c r="F6" s="30"/>
      <c r="G6" s="44"/>
    </row>
    <row r="7" spans="1:7" ht="15">
      <c r="A7" s="55">
        <v>1</v>
      </c>
      <c r="B7" s="29" t="s">
        <v>17</v>
      </c>
      <c r="C7" s="36" t="s">
        <v>16</v>
      </c>
      <c r="D7" s="36" t="s">
        <v>75</v>
      </c>
      <c r="E7" s="30">
        <v>340000</v>
      </c>
      <c r="F7" s="30">
        <v>3365.188157487805</v>
      </c>
      <c r="G7" s="49">
        <f>F7/$F$27</f>
        <v>0.18961274423647595</v>
      </c>
    </row>
    <row r="8" spans="1:7" ht="15">
      <c r="A8" s="55">
        <v>2</v>
      </c>
      <c r="B8" s="29" t="s">
        <v>9</v>
      </c>
      <c r="C8" s="36" t="s">
        <v>89</v>
      </c>
      <c r="D8" s="36" t="s">
        <v>55</v>
      </c>
      <c r="E8" s="30">
        <v>215</v>
      </c>
      <c r="F8" s="30">
        <v>2700.8083770999997</v>
      </c>
      <c r="G8" s="49">
        <f>F8/$F$27</f>
        <v>0.15217802514231324</v>
      </c>
    </row>
    <row r="9" spans="1:7" ht="15">
      <c r="A9" s="55">
        <v>3</v>
      </c>
      <c r="B9" s="29" t="s">
        <v>17</v>
      </c>
      <c r="C9" s="36" t="s">
        <v>16</v>
      </c>
      <c r="D9" s="36" t="s">
        <v>58</v>
      </c>
      <c r="E9" s="30">
        <v>70000</v>
      </c>
      <c r="F9" s="30">
        <v>441.6668835121951</v>
      </c>
      <c r="G9" s="49">
        <f>F9/$F$27</f>
        <v>0.024885880343652897</v>
      </c>
    </row>
    <row r="10" spans="1:7" ht="15">
      <c r="A10" s="55">
        <v>4</v>
      </c>
      <c r="B10" s="29" t="s">
        <v>12</v>
      </c>
      <c r="C10" s="36" t="s">
        <v>13</v>
      </c>
      <c r="D10" s="36" t="s">
        <v>76</v>
      </c>
      <c r="E10" s="30">
        <v>125</v>
      </c>
      <c r="F10" s="30">
        <v>1582.5730356</v>
      </c>
      <c r="G10" s="49">
        <f>F10/$F$27</f>
        <v>0.0891706502553427</v>
      </c>
    </row>
    <row r="11" spans="1:7" ht="15">
      <c r="A11" s="29"/>
      <c r="B11" s="29"/>
      <c r="C11" s="36"/>
      <c r="D11" s="36"/>
      <c r="E11" s="30"/>
      <c r="F11" s="30"/>
      <c r="G11" s="44"/>
    </row>
    <row r="12" spans="1:7" ht="15">
      <c r="A12" s="29"/>
      <c r="B12" s="37" t="s">
        <v>59</v>
      </c>
      <c r="C12" s="36"/>
      <c r="D12" s="36"/>
      <c r="E12" s="30"/>
      <c r="F12" s="30"/>
      <c r="G12" s="44"/>
    </row>
    <row r="13" spans="1:7" ht="15">
      <c r="A13" s="55">
        <v>5</v>
      </c>
      <c r="B13" s="29" t="s">
        <v>6</v>
      </c>
      <c r="C13" s="36" t="s">
        <v>7</v>
      </c>
      <c r="D13" s="36" t="s">
        <v>72</v>
      </c>
      <c r="E13" s="30">
        <v>43</v>
      </c>
      <c r="F13" s="30">
        <v>433.9079481</v>
      </c>
      <c r="G13" s="49">
        <f aca="true" t="shared" si="0" ref="G13:G22">F13/$F$27</f>
        <v>0.02444870032072123</v>
      </c>
    </row>
    <row r="14" spans="1:7" ht="15">
      <c r="A14" s="55">
        <v>6</v>
      </c>
      <c r="B14" s="29" t="s">
        <v>19</v>
      </c>
      <c r="C14" s="36" t="s">
        <v>20</v>
      </c>
      <c r="D14" s="36" t="s">
        <v>84</v>
      </c>
      <c r="E14" s="30">
        <v>410</v>
      </c>
      <c r="F14" s="30">
        <v>4138.4782192</v>
      </c>
      <c r="G14" s="49">
        <f t="shared" si="0"/>
        <v>0.23318405253488114</v>
      </c>
    </row>
    <row r="15" spans="1:7" ht="15">
      <c r="A15" s="55">
        <v>7</v>
      </c>
      <c r="B15" s="29" t="s">
        <v>30</v>
      </c>
      <c r="C15" s="36" t="s">
        <v>93</v>
      </c>
      <c r="D15" s="36" t="s">
        <v>82</v>
      </c>
      <c r="E15" s="30">
        <v>100</v>
      </c>
      <c r="F15" s="30">
        <v>80.5470548</v>
      </c>
      <c r="G15" s="49">
        <f t="shared" si="0"/>
        <v>0.0045384529440978694</v>
      </c>
    </row>
    <row r="16" spans="1:7" ht="15">
      <c r="A16" s="55">
        <v>8</v>
      </c>
      <c r="B16" s="29" t="s">
        <v>27</v>
      </c>
      <c r="C16" s="36" t="s">
        <v>28</v>
      </c>
      <c r="D16" s="36" t="s">
        <v>79</v>
      </c>
      <c r="E16" s="30">
        <v>100</v>
      </c>
      <c r="F16" s="30">
        <v>1008.8934426000001</v>
      </c>
      <c r="G16" s="49">
        <f t="shared" si="0"/>
        <v>0.056846466034273985</v>
      </c>
    </row>
    <row r="17" spans="1:7" ht="15">
      <c r="A17" s="55">
        <v>9</v>
      </c>
      <c r="B17" s="29" t="s">
        <v>27</v>
      </c>
      <c r="C17" s="36" t="s">
        <v>28</v>
      </c>
      <c r="D17" s="36" t="s">
        <v>85</v>
      </c>
      <c r="E17" s="30">
        <v>160</v>
      </c>
      <c r="F17" s="30">
        <v>1614.2295081999998</v>
      </c>
      <c r="G17" s="49">
        <f t="shared" si="0"/>
        <v>0.09095434565709218</v>
      </c>
    </row>
    <row r="18" spans="1:7" ht="15">
      <c r="A18" s="55">
        <v>10</v>
      </c>
      <c r="B18" s="29" t="s">
        <v>15</v>
      </c>
      <c r="C18" s="73" t="s">
        <v>103</v>
      </c>
      <c r="D18" s="36" t="s">
        <v>66</v>
      </c>
      <c r="E18" s="68">
        <v>24</v>
      </c>
      <c r="F18" s="69">
        <v>151.7151639</v>
      </c>
      <c r="G18" s="49">
        <f t="shared" si="0"/>
        <v>0.008548445799488696</v>
      </c>
    </row>
    <row r="19" spans="1:7" ht="15">
      <c r="A19" s="55">
        <v>11</v>
      </c>
      <c r="B19" s="29" t="s">
        <v>6</v>
      </c>
      <c r="C19" s="36" t="s">
        <v>7</v>
      </c>
      <c r="D19" s="36" t="s">
        <v>67</v>
      </c>
      <c r="E19" s="30">
        <v>24</v>
      </c>
      <c r="F19" s="30">
        <v>242.18118030000002</v>
      </c>
      <c r="G19" s="49">
        <f t="shared" si="0"/>
        <v>0.013645786223553292</v>
      </c>
    </row>
    <row r="20" spans="1:7" ht="15">
      <c r="A20" s="31"/>
      <c r="B20" s="40" t="s">
        <v>21</v>
      </c>
      <c r="C20" s="32"/>
      <c r="D20" s="32"/>
      <c r="E20" s="33"/>
      <c r="F20" s="30">
        <f>SUM(F7:F19)</f>
        <v>15760.1889708</v>
      </c>
      <c r="G20" s="49">
        <f t="shared" si="0"/>
        <v>0.8880135494918933</v>
      </c>
    </row>
    <row r="21" spans="1:7" ht="15">
      <c r="A21" s="25"/>
      <c r="B21" s="37" t="s">
        <v>22</v>
      </c>
      <c r="C21" s="71"/>
      <c r="D21" s="26"/>
      <c r="E21" s="25"/>
      <c r="F21" s="27"/>
      <c r="G21" s="28"/>
    </row>
    <row r="22" spans="1:7" ht="15">
      <c r="A22" s="29"/>
      <c r="B22" s="29" t="s">
        <v>22</v>
      </c>
      <c r="C22" s="36"/>
      <c r="D22" s="36"/>
      <c r="E22" s="30">
        <v>20899.09956</v>
      </c>
      <c r="F22" s="30">
        <v>2088.1778637</v>
      </c>
      <c r="G22" s="49">
        <f t="shared" si="0"/>
        <v>0.1176591372191211</v>
      </c>
    </row>
    <row r="23" spans="1:39" ht="15">
      <c r="A23" s="31"/>
      <c r="B23" s="40" t="s">
        <v>21</v>
      </c>
      <c r="C23" s="32"/>
      <c r="D23" s="32"/>
      <c r="E23" s="33"/>
      <c r="F23" s="30">
        <f>F22</f>
        <v>2088.1778637</v>
      </c>
      <c r="G23" s="50">
        <f>G22</f>
        <v>0.1176591372191211</v>
      </c>
      <c r="H23" s="11"/>
      <c r="I23" s="11"/>
      <c r="J23" s="11"/>
      <c r="K23" s="11"/>
      <c r="L23" s="11"/>
      <c r="M23" s="12"/>
      <c r="N23" s="12"/>
      <c r="O23" s="12"/>
      <c r="P23" s="12"/>
      <c r="Q23" s="11"/>
      <c r="R23" s="11"/>
      <c r="S23" s="11"/>
      <c r="T23" s="11"/>
      <c r="U23" s="11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/>
      <c r="AI23" s="13"/>
      <c r="AJ23" s="13"/>
      <c r="AK23" s="13"/>
      <c r="AL23" s="13"/>
      <c r="AM23" s="13"/>
    </row>
    <row r="24" spans="1:7" ht="15">
      <c r="A24" s="31"/>
      <c r="B24" s="42" t="s">
        <v>23</v>
      </c>
      <c r="C24" s="32"/>
      <c r="D24" s="32"/>
      <c r="E24" s="33"/>
      <c r="F24" s="34"/>
      <c r="G24" s="35"/>
    </row>
    <row r="25" spans="1:7" ht="15">
      <c r="A25" s="31"/>
      <c r="B25" s="42" t="s">
        <v>24</v>
      </c>
      <c r="C25" s="32"/>
      <c r="D25" s="32"/>
      <c r="E25" s="33"/>
      <c r="F25" s="30">
        <f>F27-(F20+F23)</f>
        <v>-100.67708380000113</v>
      </c>
      <c r="G25" s="49">
        <f>F25/$F$27</f>
        <v>-0.0056726867110143304</v>
      </c>
    </row>
    <row r="26" spans="1:7" ht="15">
      <c r="A26" s="31"/>
      <c r="B26" s="42" t="s">
        <v>21</v>
      </c>
      <c r="C26" s="32"/>
      <c r="D26" s="32"/>
      <c r="E26" s="33"/>
      <c r="F26" s="30">
        <f>F25</f>
        <v>-100.67708380000113</v>
      </c>
      <c r="G26" s="48">
        <f>G25</f>
        <v>-0.0056726867110143304</v>
      </c>
    </row>
    <row r="27" spans="1:35" ht="15">
      <c r="A27" s="38"/>
      <c r="B27" s="41" t="s">
        <v>25</v>
      </c>
      <c r="C27" s="39"/>
      <c r="D27" s="39"/>
      <c r="E27" s="39"/>
      <c r="F27" s="43">
        <v>17747.6897507</v>
      </c>
      <c r="G27" s="59">
        <v>1</v>
      </c>
      <c r="AC27" s="9"/>
      <c r="AD27" s="9"/>
      <c r="AE27" s="9"/>
      <c r="AF27" s="9"/>
      <c r="AG27" s="9"/>
      <c r="AH27" s="9"/>
      <c r="AI27" s="9"/>
    </row>
    <row r="28" spans="1:35" ht="15">
      <c r="A28" s="17"/>
      <c r="B28" s="14"/>
      <c r="C28" s="14"/>
      <c r="D28" s="14"/>
      <c r="E28" s="14"/>
      <c r="F28" s="16"/>
      <c r="AC28" s="9"/>
      <c r="AD28" s="9"/>
      <c r="AE28" s="9"/>
      <c r="AF28" s="9"/>
      <c r="AG28" s="9"/>
      <c r="AH28" s="9"/>
      <c r="AI28" s="9"/>
    </row>
    <row r="29" spans="1:35" ht="15">
      <c r="A29" s="17"/>
      <c r="B29" s="14"/>
      <c r="C29" s="14"/>
      <c r="D29" s="14"/>
      <c r="E29" s="14"/>
      <c r="F29" s="14"/>
      <c r="AC29" s="9"/>
      <c r="AD29" s="9"/>
      <c r="AE29" s="9"/>
      <c r="AF29" s="9"/>
      <c r="AG29" s="9"/>
      <c r="AH29" s="9"/>
      <c r="AI29" s="9"/>
    </row>
    <row r="30" spans="1:6" ht="15">
      <c r="A30" s="17"/>
      <c r="B30" s="14"/>
      <c r="C30" s="15"/>
      <c r="D30" s="15"/>
      <c r="E30" s="14"/>
      <c r="F30" s="14"/>
    </row>
    <row r="31" spans="1:6" ht="15">
      <c r="A31" s="17"/>
      <c r="B31" s="14"/>
      <c r="C31" s="14"/>
      <c r="D31" s="14"/>
      <c r="E31" s="14"/>
      <c r="F31" s="14"/>
    </row>
  </sheetData>
  <sheetProtection/>
  <mergeCells count="2">
    <mergeCell ref="A2:G2"/>
    <mergeCell ref="A3:G3"/>
  </mergeCells>
  <conditionalFormatting sqref="I4 I23">
    <cfRule type="cellIs" priority="1" dxfId="21" operator="lessThan" stopIfTrue="1">
      <formula>0</formula>
    </cfRule>
  </conditionalFormatting>
  <conditionalFormatting sqref="C20:E20 C23:E26 F24">
    <cfRule type="cellIs" priority="2" dxfId="22" operator="lessThan" stopIfTrue="1">
      <formula>0</formula>
    </cfRule>
  </conditionalFormatting>
  <conditionalFormatting sqref="G23:G24">
    <cfRule type="cellIs" priority="3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7109375" style="0" bestFit="1" customWidth="1"/>
    <col min="2" max="2" width="18.57421875" style="0" bestFit="1" customWidth="1"/>
    <col min="3" max="3" width="14.28125" style="0" bestFit="1" customWidth="1"/>
  </cols>
  <sheetData>
    <row r="1" spans="1:2" ht="15.75" thickBot="1">
      <c r="A1" s="115" t="s">
        <v>127</v>
      </c>
      <c r="B1" s="116">
        <v>43830</v>
      </c>
    </row>
    <row r="2" spans="1:3" ht="15">
      <c r="A2" s="117" t="s">
        <v>128</v>
      </c>
      <c r="B2" s="118">
        <v>4102614430.12</v>
      </c>
      <c r="C2" s="119"/>
    </row>
    <row r="3" spans="1:3" ht="15">
      <c r="A3" s="120" t="s">
        <v>129</v>
      </c>
      <c r="B3" s="121">
        <v>4861610124.03</v>
      </c>
      <c r="C3" s="119"/>
    </row>
    <row r="4" spans="1:3" ht="15">
      <c r="A4" s="120" t="s">
        <v>130</v>
      </c>
      <c r="B4" s="121">
        <v>1623247419.51</v>
      </c>
      <c r="C4" s="119"/>
    </row>
    <row r="5" spans="1:3" ht="15">
      <c r="A5" s="120" t="s">
        <v>131</v>
      </c>
      <c r="B5" s="121">
        <v>2365549962.84</v>
      </c>
      <c r="C5" s="119"/>
    </row>
    <row r="6" spans="1:3" ht="15">
      <c r="A6" s="120" t="s">
        <v>132</v>
      </c>
      <c r="B6" s="121">
        <v>1941075469.46</v>
      </c>
      <c r="C6" s="119"/>
    </row>
    <row r="7" spans="1:2" ht="15">
      <c r="A7" s="120" t="s">
        <v>133</v>
      </c>
      <c r="B7" s="121">
        <v>1662376811.27</v>
      </c>
    </row>
    <row r="8" spans="1:2" ht="15.75" thickBot="1">
      <c r="A8" s="122" t="s">
        <v>134</v>
      </c>
      <c r="B8" s="123">
        <v>1774768975.07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140625" style="0" bestFit="1" customWidth="1"/>
  </cols>
  <sheetData>
    <row r="1" ht="15">
      <c r="A1" s="74" t="s">
        <v>104</v>
      </c>
    </row>
    <row r="2" ht="15">
      <c r="A2" t="s">
        <v>105</v>
      </c>
    </row>
    <row r="3" ht="15">
      <c r="A3" t="s">
        <v>106</v>
      </c>
    </row>
    <row r="5" ht="15">
      <c r="A5" s="74" t="s">
        <v>107</v>
      </c>
    </row>
    <row r="6" ht="15">
      <c r="A6" t="s">
        <v>105</v>
      </c>
    </row>
    <row r="7" ht="15">
      <c r="A7" t="s">
        <v>106</v>
      </c>
    </row>
    <row r="9" ht="15">
      <c r="A9" s="74" t="s">
        <v>108</v>
      </c>
    </row>
    <row r="10" ht="15">
      <c r="A10" t="s">
        <v>105</v>
      </c>
    </row>
    <row r="11" ht="15">
      <c r="A11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Jyoti Pandey</cp:lastModifiedBy>
  <dcterms:created xsi:type="dcterms:W3CDTF">2010-04-14T16:02:20Z</dcterms:created>
  <dcterms:modified xsi:type="dcterms:W3CDTF">2020-01-10T09:28:54Z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-1077387681</vt:i4>
  </property>
  <property fmtid="{D5CDD505-2E9C-101B-9397-08002B2CF9AE}" pid="3" name="_NewReviewCycle">
    <vt:lpwstr/>
  </property>
  <property fmtid="{D5CDD505-2E9C-101B-9397-08002B2CF9AE}" pid="4" name="_EmailSubject">
    <vt:lpwstr> Plan.xls from sbi</vt:lpwstr>
  </property>
  <property fmtid="{D5CDD505-2E9C-101B-9397-08002B2CF9AE}" pid="5" name="_AuthorEmail">
    <vt:lpwstr>M.Sangeetha@igefi.tld</vt:lpwstr>
  </property>
  <property fmtid="{D5CDD505-2E9C-101B-9397-08002B2CF9AE}" pid="6" name="_AuthorEmailDisplayName">
    <vt:lpwstr>M Sangeetha</vt:lpwstr>
  </property>
  <property fmtid="{D5CDD505-2E9C-101B-9397-08002B2CF9AE}" pid="7" name="_ReviewingToolsShownOnce">
    <vt:lpwstr/>
  </property>
</Properties>
</file>